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งบการเงิน รพสต\รพ.สต. ปีงบประมาณ 2564\เดือนพฤศจิกายน2563\"/>
    </mc:Choice>
  </mc:AlternateContent>
  <bookViews>
    <workbookView xWindow="0" yWindow="0" windowWidth="20490" windowHeight="7800" tabRatio="877" firstSheet="4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นคร!$A$2:$A$181</definedName>
    <definedName name="_xlnm._FilterDatabase" localSheetId="13" hidden="1">นครพนม!$A$1:$AO$154</definedName>
    <definedName name="_xlnm._FilterDatabase" localSheetId="1" hidden="1">บึงกาฬ!$A$1:$AL$71</definedName>
    <definedName name="_xlnm._FilterDatabase" localSheetId="7" hidden="1">'เลย '!$A$1:$AQ$130</definedName>
    <definedName name="_xlnm._FilterDatabase" localSheetId="3" hidden="1">หนองบัวลำภู!$A$1:$AE$86</definedName>
    <definedName name="_xlnm._FilterDatabase" localSheetId="4" hidden="1">อด!#REF!</definedName>
    <definedName name="_xlnm._FilterDatabase" localSheetId="5" hidden="1">อุดรธานี!$A$1:$AM$222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Area" localSheetId="17">'3. สรุปรวมราย CUP '!$A$1:$M$1070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L4" i="30" l="1"/>
  <c r="AI29" i="19"/>
  <c r="J432" i="61" l="1"/>
  <c r="K432" i="61"/>
  <c r="J430" i="61"/>
  <c r="J431" i="61"/>
  <c r="AH217" i="16"/>
  <c r="AI217" i="16"/>
  <c r="AJ217" i="16"/>
  <c r="AK217" i="16"/>
  <c r="AM217" i="16" s="1"/>
  <c r="AL217" i="16"/>
  <c r="AH218" i="16"/>
  <c r="AI218" i="16"/>
  <c r="AK218" i="16"/>
  <c r="AM218" i="16" s="1"/>
  <c r="AL218" i="16"/>
  <c r="AH219" i="16"/>
  <c r="AJ219" i="16" s="1"/>
  <c r="AI219" i="16"/>
  <c r="AK219" i="16"/>
  <c r="AM219" i="16" s="1"/>
  <c r="AL219" i="16"/>
  <c r="AH220" i="16"/>
  <c r="AJ220" i="16" s="1"/>
  <c r="AI220" i="16"/>
  <c r="AK220" i="16"/>
  <c r="AL220" i="16"/>
  <c r="AM220" i="16"/>
  <c r="AH221" i="16"/>
  <c r="AI221" i="16"/>
  <c r="AJ221" i="16" s="1"/>
  <c r="AK221" i="16"/>
  <c r="AM221" i="16" s="1"/>
  <c r="AL221" i="16"/>
  <c r="AH222" i="16"/>
  <c r="AJ222" i="16" s="1"/>
  <c r="AI222" i="16"/>
  <c r="AK222" i="16"/>
  <c r="AM222" i="16" s="1"/>
  <c r="AL222" i="16"/>
  <c r="AH223" i="16"/>
  <c r="AJ223" i="16" s="1"/>
  <c r="AI223" i="16"/>
  <c r="AK223" i="16"/>
  <c r="AM223" i="16" s="1"/>
  <c r="AL223" i="16"/>
  <c r="AH224" i="16"/>
  <c r="AJ224" i="16" s="1"/>
  <c r="AI224" i="16"/>
  <c r="AK224" i="16"/>
  <c r="AL224" i="16"/>
  <c r="AM224" i="16"/>
  <c r="AH225" i="16"/>
  <c r="AI225" i="16"/>
  <c r="AJ225" i="16" s="1"/>
  <c r="AK225" i="16"/>
  <c r="AM225" i="16" s="1"/>
  <c r="AL225" i="16"/>
  <c r="AH226" i="16"/>
  <c r="AJ226" i="16" s="1"/>
  <c r="AI226" i="16"/>
  <c r="AK226" i="16"/>
  <c r="AM226" i="16" s="1"/>
  <c r="AL226" i="16"/>
  <c r="AH227" i="16"/>
  <c r="AJ227" i="16" s="1"/>
  <c r="AI227" i="16"/>
  <c r="AK227" i="16"/>
  <c r="AM227" i="16" s="1"/>
  <c r="AL227" i="16"/>
  <c r="AH228" i="16"/>
  <c r="AJ228" i="16" s="1"/>
  <c r="AI228" i="16"/>
  <c r="AK228" i="16"/>
  <c r="AL228" i="16"/>
  <c r="AM228" i="16"/>
  <c r="AH229" i="16"/>
  <c r="AI229" i="16"/>
  <c r="AJ229" i="16" s="1"/>
  <c r="AK229" i="16"/>
  <c r="AM229" i="16" s="1"/>
  <c r="AL229" i="16"/>
  <c r="AH216" i="16"/>
  <c r="AJ218" i="16" l="1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K5" i="30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J5" i="30"/>
  <c r="AJ6" i="30"/>
  <c r="AJ7" i="30"/>
  <c r="AJ8" i="30"/>
  <c r="AJ9" i="30"/>
  <c r="AJ10" i="30"/>
  <c r="AJ11" i="30"/>
  <c r="AJ12" i="30"/>
  <c r="AJ13" i="30"/>
  <c r="AJ14" i="30"/>
  <c r="AJ15" i="30"/>
  <c r="AJ16" i="30"/>
  <c r="AJ17" i="30"/>
  <c r="AJ18" i="30"/>
  <c r="AJ19" i="30"/>
  <c r="AJ20" i="30"/>
  <c r="AJ21" i="30"/>
  <c r="AJ22" i="30"/>
  <c r="AJ23" i="30"/>
  <c r="AJ24" i="30"/>
  <c r="AJ25" i="30"/>
  <c r="AJ26" i="30"/>
  <c r="AJ27" i="30"/>
  <c r="AJ28" i="30"/>
  <c r="AJ29" i="30"/>
  <c r="AJ30" i="30"/>
  <c r="AJ31" i="30"/>
  <c r="AJ32" i="30"/>
  <c r="AJ33" i="30"/>
  <c r="AJ34" i="30"/>
  <c r="AJ35" i="30"/>
  <c r="AJ36" i="30"/>
  <c r="AJ37" i="30"/>
  <c r="AJ38" i="30"/>
  <c r="AJ39" i="30"/>
  <c r="AJ40" i="30"/>
  <c r="AJ41" i="30"/>
  <c r="AJ42" i="30"/>
  <c r="AJ43" i="30"/>
  <c r="AJ44" i="30"/>
  <c r="AJ45" i="30"/>
  <c r="AJ46" i="30"/>
  <c r="AJ47" i="30"/>
  <c r="AJ48" i="30"/>
  <c r="AJ49" i="30"/>
  <c r="AJ50" i="30"/>
  <c r="AJ51" i="30"/>
  <c r="AJ52" i="30"/>
  <c r="AJ53" i="30"/>
  <c r="AJ54" i="30"/>
  <c r="AJ55" i="30"/>
  <c r="AJ56" i="30"/>
  <c r="AJ57" i="30"/>
  <c r="AJ58" i="30"/>
  <c r="AJ59" i="30"/>
  <c r="AJ60" i="30"/>
  <c r="AJ61" i="30"/>
  <c r="AJ62" i="30"/>
  <c r="AJ63" i="30"/>
  <c r="AJ64" i="30"/>
  <c r="AJ65" i="30"/>
  <c r="AJ66" i="30"/>
  <c r="AJ67" i="30"/>
  <c r="AJ68" i="30"/>
  <c r="AJ69" i="30"/>
  <c r="AJ70" i="30"/>
  <c r="AJ71" i="30"/>
  <c r="AJ72" i="30"/>
  <c r="AJ73" i="30"/>
  <c r="AJ74" i="30"/>
  <c r="AJ75" i="30"/>
  <c r="AJ76" i="30"/>
  <c r="AJ77" i="30"/>
  <c r="AJ78" i="30"/>
  <c r="AJ79" i="30"/>
  <c r="AJ80" i="30"/>
  <c r="AJ81" i="30"/>
  <c r="AJ82" i="30"/>
  <c r="AJ83" i="30"/>
  <c r="AJ84" i="30"/>
  <c r="AJ85" i="30"/>
  <c r="AJ86" i="30"/>
  <c r="AJ87" i="30"/>
  <c r="AJ88" i="30"/>
  <c r="AJ89" i="30"/>
  <c r="AJ90" i="30"/>
  <c r="AJ91" i="30"/>
  <c r="AJ92" i="30"/>
  <c r="AJ93" i="30"/>
  <c r="AJ94" i="30"/>
  <c r="AJ95" i="30"/>
  <c r="AJ96" i="30"/>
  <c r="AJ97" i="30"/>
  <c r="AJ98" i="30"/>
  <c r="AJ99" i="30"/>
  <c r="AJ100" i="30"/>
  <c r="AJ101" i="30"/>
  <c r="AJ102" i="30"/>
  <c r="AJ103" i="30"/>
  <c r="AJ104" i="30"/>
  <c r="AJ105" i="30"/>
  <c r="AJ106" i="30"/>
  <c r="AJ107" i="30"/>
  <c r="AJ108" i="30"/>
  <c r="AJ109" i="30"/>
  <c r="AJ110" i="30"/>
  <c r="AJ111" i="30"/>
  <c r="AJ112" i="30"/>
  <c r="AJ113" i="30"/>
  <c r="AJ114" i="30"/>
  <c r="AJ115" i="30"/>
  <c r="AJ116" i="30"/>
  <c r="AJ117" i="30"/>
  <c r="AJ118" i="30"/>
  <c r="AJ119" i="30"/>
  <c r="AJ120" i="30"/>
  <c r="AJ121" i="30"/>
  <c r="AJ122" i="30"/>
  <c r="AJ123" i="30"/>
  <c r="AJ124" i="30"/>
  <c r="AJ125" i="30"/>
  <c r="AJ126" i="30"/>
  <c r="AJ127" i="30"/>
  <c r="AJ128" i="30"/>
  <c r="AJ129" i="30"/>
  <c r="AJ130" i="30"/>
  <c r="AJ131" i="30"/>
  <c r="AJ132" i="30"/>
  <c r="AJ133" i="30"/>
  <c r="AJ134" i="30"/>
  <c r="AJ135" i="30"/>
  <c r="AJ136" i="30"/>
  <c r="AJ137" i="30"/>
  <c r="AJ138" i="30"/>
  <c r="AJ139" i="30"/>
  <c r="AJ140" i="30"/>
  <c r="AJ141" i="30"/>
  <c r="AJ142" i="30"/>
  <c r="AJ143" i="30"/>
  <c r="AJ144" i="30"/>
  <c r="AJ145" i="30"/>
  <c r="AJ146" i="30"/>
  <c r="AJ147" i="30"/>
  <c r="AJ148" i="30"/>
  <c r="AJ149" i="30"/>
  <c r="AJ150" i="30"/>
  <c r="AJ151" i="30"/>
  <c r="AJ152" i="30"/>
  <c r="AJ153" i="30"/>
  <c r="AJ154" i="30"/>
  <c r="AK4" i="30"/>
  <c r="AJ4" i="30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H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4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G22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G4" i="32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E22" i="32"/>
  <c r="AE23" i="32"/>
  <c r="AE24" i="32"/>
  <c r="AE25" i="32"/>
  <c r="AE26" i="32"/>
  <c r="AE27" i="32"/>
  <c r="AE28" i="32"/>
  <c r="AE29" i="32"/>
  <c r="AE30" i="32"/>
  <c r="AE31" i="32"/>
  <c r="AE32" i="32"/>
  <c r="AE33" i="32"/>
  <c r="AE34" i="32"/>
  <c r="AE35" i="32"/>
  <c r="AE36" i="32"/>
  <c r="AE37" i="32"/>
  <c r="AE38" i="32"/>
  <c r="AE39" i="32"/>
  <c r="AE40" i="32"/>
  <c r="AE41" i="32"/>
  <c r="AE42" i="32"/>
  <c r="AE43" i="32"/>
  <c r="AE44" i="32"/>
  <c r="AE45" i="32"/>
  <c r="AE46" i="32"/>
  <c r="AE47" i="32"/>
  <c r="AE48" i="32"/>
  <c r="AE49" i="32"/>
  <c r="AE50" i="32"/>
  <c r="AE51" i="32"/>
  <c r="AE52" i="32"/>
  <c r="AE53" i="32"/>
  <c r="AE54" i="32"/>
  <c r="AE55" i="32"/>
  <c r="AE56" i="32"/>
  <c r="AE57" i="32"/>
  <c r="AE58" i="32"/>
  <c r="AE59" i="32"/>
  <c r="AE60" i="32"/>
  <c r="AE61" i="32"/>
  <c r="AE62" i="32"/>
  <c r="AE63" i="32"/>
  <c r="AE64" i="32"/>
  <c r="AE65" i="32"/>
  <c r="AE66" i="32"/>
  <c r="AE67" i="32"/>
  <c r="AE68" i="32"/>
  <c r="AE69" i="32"/>
  <c r="AE70" i="32"/>
  <c r="AE71" i="32"/>
  <c r="AE72" i="32"/>
  <c r="AE73" i="32"/>
  <c r="AE74" i="32"/>
  <c r="AE75" i="32"/>
  <c r="AE76" i="32"/>
  <c r="AE77" i="32"/>
  <c r="AE78" i="32"/>
  <c r="AE79" i="32"/>
  <c r="AE80" i="32"/>
  <c r="AE81" i="32"/>
  <c r="AE82" i="32"/>
  <c r="AE83" i="32"/>
  <c r="AE84" i="32"/>
  <c r="AE85" i="32"/>
  <c r="AE86" i="32"/>
  <c r="AE87" i="32"/>
  <c r="AE88" i="32"/>
  <c r="AE89" i="32"/>
  <c r="AE90" i="32"/>
  <c r="AE91" i="32"/>
  <c r="AE92" i="32"/>
  <c r="AE93" i="32"/>
  <c r="AE94" i="32"/>
  <c r="AE95" i="32"/>
  <c r="AE96" i="32"/>
  <c r="AE97" i="32"/>
  <c r="AE98" i="32"/>
  <c r="AE99" i="32"/>
  <c r="AE100" i="32"/>
  <c r="AE101" i="32"/>
  <c r="AE102" i="32"/>
  <c r="AE103" i="32"/>
  <c r="AE104" i="32"/>
  <c r="AE105" i="32"/>
  <c r="AE106" i="32"/>
  <c r="AE107" i="32"/>
  <c r="AE108" i="32"/>
  <c r="AE109" i="32"/>
  <c r="AE110" i="32"/>
  <c r="AE111" i="32"/>
  <c r="AE112" i="32"/>
  <c r="AE113" i="32"/>
  <c r="AE114" i="32"/>
  <c r="AE115" i="32"/>
  <c r="AE116" i="32"/>
  <c r="AE117" i="32"/>
  <c r="AE118" i="32"/>
  <c r="AE119" i="32"/>
  <c r="AE120" i="32"/>
  <c r="AE121" i="32"/>
  <c r="AE122" i="32"/>
  <c r="AE123" i="32"/>
  <c r="AE124" i="32"/>
  <c r="AE125" i="32"/>
  <c r="AE126" i="32"/>
  <c r="AE127" i="32"/>
  <c r="AE128" i="32"/>
  <c r="AE129" i="32"/>
  <c r="AE130" i="32"/>
  <c r="AE131" i="32"/>
  <c r="AE132" i="32"/>
  <c r="AE133" i="32"/>
  <c r="AE134" i="32"/>
  <c r="AE135" i="32"/>
  <c r="AE136" i="32"/>
  <c r="AE137" i="32"/>
  <c r="AE138" i="32"/>
  <c r="AE139" i="32"/>
  <c r="AE140" i="32"/>
  <c r="AE141" i="32"/>
  <c r="AE142" i="32"/>
  <c r="AE143" i="32"/>
  <c r="AE144" i="32"/>
  <c r="AE145" i="32"/>
  <c r="AE146" i="32"/>
  <c r="AE147" i="32"/>
  <c r="AE148" i="32"/>
  <c r="AE149" i="32"/>
  <c r="AE150" i="32"/>
  <c r="AE151" i="32"/>
  <c r="AE152" i="32"/>
  <c r="AE153" i="32"/>
  <c r="AE154" i="32"/>
  <c r="AE155" i="32"/>
  <c r="AE156" i="32"/>
  <c r="AE157" i="32"/>
  <c r="AE158" i="32"/>
  <c r="AE159" i="32"/>
  <c r="AE160" i="32"/>
  <c r="AE161" i="32"/>
  <c r="AE162" i="32"/>
  <c r="AE163" i="32"/>
  <c r="AE164" i="32"/>
  <c r="AE165" i="32"/>
  <c r="AE166" i="32"/>
  <c r="AE167" i="32"/>
  <c r="AE168" i="32"/>
  <c r="AE169" i="32"/>
  <c r="AE170" i="32"/>
  <c r="AE171" i="32"/>
  <c r="AE172" i="32"/>
  <c r="AE173" i="32"/>
  <c r="AE174" i="32"/>
  <c r="AE175" i="32"/>
  <c r="AE176" i="32"/>
  <c r="AE177" i="32"/>
  <c r="AE178" i="32"/>
  <c r="AE179" i="32"/>
  <c r="AE180" i="32"/>
  <c r="AE181" i="32"/>
  <c r="AE182" i="32"/>
  <c r="AE183" i="32"/>
  <c r="AE184" i="32"/>
  <c r="AE185" i="32"/>
  <c r="AE186" i="32"/>
  <c r="AE187" i="32"/>
  <c r="AE188" i="32"/>
  <c r="AE189" i="32"/>
  <c r="AE4" i="32"/>
  <c r="AD5" i="32"/>
  <c r="AD6" i="32"/>
  <c r="AD7" i="32"/>
  <c r="AD8" i="32"/>
  <c r="AD9" i="32"/>
  <c r="AD10" i="32"/>
  <c r="AD11" i="32"/>
  <c r="AD12" i="32"/>
  <c r="AD13" i="32"/>
  <c r="AD14" i="32"/>
  <c r="AD15" i="32"/>
  <c r="AD16" i="32"/>
  <c r="AD17" i="32"/>
  <c r="AD18" i="32"/>
  <c r="AD19" i="32"/>
  <c r="AD20" i="32"/>
  <c r="AD21" i="32"/>
  <c r="AD22" i="32"/>
  <c r="AD23" i="32"/>
  <c r="AD24" i="32"/>
  <c r="AD25" i="32"/>
  <c r="AD26" i="32"/>
  <c r="AD27" i="32"/>
  <c r="AD28" i="32"/>
  <c r="AD29" i="32"/>
  <c r="AD30" i="32"/>
  <c r="AD31" i="32"/>
  <c r="AD32" i="32"/>
  <c r="AD33" i="32"/>
  <c r="AD34" i="32"/>
  <c r="AD35" i="32"/>
  <c r="AD36" i="32"/>
  <c r="AD37" i="32"/>
  <c r="AD38" i="32"/>
  <c r="AD39" i="32"/>
  <c r="AD40" i="32"/>
  <c r="AD41" i="32"/>
  <c r="AD42" i="32"/>
  <c r="AD43" i="32"/>
  <c r="AD44" i="32"/>
  <c r="AD45" i="32"/>
  <c r="AD46" i="32"/>
  <c r="AD47" i="32"/>
  <c r="AD48" i="32"/>
  <c r="AD49" i="32"/>
  <c r="AD50" i="32"/>
  <c r="AD51" i="32"/>
  <c r="AD52" i="32"/>
  <c r="AD53" i="32"/>
  <c r="AD54" i="32"/>
  <c r="AD55" i="32"/>
  <c r="AD56" i="32"/>
  <c r="AD57" i="32"/>
  <c r="AD58" i="32"/>
  <c r="AD59" i="32"/>
  <c r="AD60" i="32"/>
  <c r="AD61" i="32"/>
  <c r="AD62" i="32"/>
  <c r="AD63" i="32"/>
  <c r="AD64" i="32"/>
  <c r="AD65" i="32"/>
  <c r="AD66" i="32"/>
  <c r="AD67" i="32"/>
  <c r="AD68" i="32"/>
  <c r="AD69" i="32"/>
  <c r="AD70" i="32"/>
  <c r="AD71" i="32"/>
  <c r="AD72" i="32"/>
  <c r="AD73" i="32"/>
  <c r="AD74" i="32"/>
  <c r="AD75" i="32"/>
  <c r="AD76" i="32"/>
  <c r="AD77" i="32"/>
  <c r="AD78" i="32"/>
  <c r="AD79" i="32"/>
  <c r="AD80" i="32"/>
  <c r="AD81" i="32"/>
  <c r="AD82" i="32"/>
  <c r="AD83" i="32"/>
  <c r="AD84" i="32"/>
  <c r="AD85" i="32"/>
  <c r="AD86" i="32"/>
  <c r="AD87" i="32"/>
  <c r="AD88" i="32"/>
  <c r="AD89" i="32"/>
  <c r="AD90" i="32"/>
  <c r="AD91" i="32"/>
  <c r="AD92" i="32"/>
  <c r="AD93" i="32"/>
  <c r="AD94" i="32"/>
  <c r="AD95" i="32"/>
  <c r="AD96" i="32"/>
  <c r="AD97" i="32"/>
  <c r="AD98" i="32"/>
  <c r="AD99" i="32"/>
  <c r="AD100" i="32"/>
  <c r="AD101" i="32"/>
  <c r="AD102" i="32"/>
  <c r="AD103" i="32"/>
  <c r="AD104" i="32"/>
  <c r="AD105" i="32"/>
  <c r="AD106" i="32"/>
  <c r="AD107" i="32"/>
  <c r="AD108" i="32"/>
  <c r="AD109" i="32"/>
  <c r="AD110" i="32"/>
  <c r="AD111" i="32"/>
  <c r="AD112" i="32"/>
  <c r="AD113" i="32"/>
  <c r="AD114" i="32"/>
  <c r="AD115" i="32"/>
  <c r="AD116" i="32"/>
  <c r="AD117" i="32"/>
  <c r="AD118" i="32"/>
  <c r="AD119" i="32"/>
  <c r="AD120" i="32"/>
  <c r="AD121" i="32"/>
  <c r="AD122" i="32"/>
  <c r="AD123" i="32"/>
  <c r="AD124" i="32"/>
  <c r="AD125" i="32"/>
  <c r="AD126" i="32"/>
  <c r="AD127" i="32"/>
  <c r="AD128" i="32"/>
  <c r="AD129" i="32"/>
  <c r="AD130" i="32"/>
  <c r="AD131" i="32"/>
  <c r="AD132" i="32"/>
  <c r="AD133" i="32"/>
  <c r="AD134" i="32"/>
  <c r="AD135" i="32"/>
  <c r="AD136" i="32"/>
  <c r="AD137" i="32"/>
  <c r="AD138" i="32"/>
  <c r="AD139" i="32"/>
  <c r="AD140" i="32"/>
  <c r="AD141" i="32"/>
  <c r="AD142" i="32"/>
  <c r="AD143" i="32"/>
  <c r="AD144" i="32"/>
  <c r="AD145" i="32"/>
  <c r="AD146" i="32"/>
  <c r="AD147" i="32"/>
  <c r="AD148" i="32"/>
  <c r="AD149" i="32"/>
  <c r="AD150" i="32"/>
  <c r="AD151" i="32"/>
  <c r="AD152" i="32"/>
  <c r="AD153" i="32"/>
  <c r="AD154" i="32"/>
  <c r="AD155" i="32"/>
  <c r="AD156" i="32"/>
  <c r="AD157" i="32"/>
  <c r="AD158" i="32"/>
  <c r="AD159" i="32"/>
  <c r="AD160" i="32"/>
  <c r="AD161" i="32"/>
  <c r="AD162" i="32"/>
  <c r="AD163" i="32"/>
  <c r="AD164" i="32"/>
  <c r="AD165" i="32"/>
  <c r="AD166" i="32"/>
  <c r="AD167" i="32"/>
  <c r="AD168" i="32"/>
  <c r="AD169" i="32"/>
  <c r="AD170" i="32"/>
  <c r="AD171" i="32"/>
  <c r="AD172" i="32"/>
  <c r="AD173" i="32"/>
  <c r="AD174" i="32"/>
  <c r="AD175" i="32"/>
  <c r="AD176" i="32"/>
  <c r="AD177" i="32"/>
  <c r="AD178" i="32"/>
  <c r="AD179" i="32"/>
  <c r="AD180" i="32"/>
  <c r="AD181" i="32"/>
  <c r="AD182" i="32"/>
  <c r="AD183" i="32"/>
  <c r="AD184" i="32"/>
  <c r="AD185" i="32"/>
  <c r="AD186" i="32"/>
  <c r="AD187" i="32"/>
  <c r="AD188" i="32"/>
  <c r="AD189" i="32"/>
  <c r="AD4" i="32"/>
  <c r="AJ5" i="34"/>
  <c r="AJ6" i="34"/>
  <c r="AJ7" i="34"/>
  <c r="AJ8" i="34"/>
  <c r="AJ9" i="34"/>
  <c r="AJ10" i="34"/>
  <c r="AJ11" i="34"/>
  <c r="AJ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4" i="34"/>
  <c r="AI5" i="34"/>
  <c r="AI6" i="34"/>
  <c r="AI7" i="34"/>
  <c r="AI8" i="34"/>
  <c r="AI9" i="34"/>
  <c r="AI10" i="34"/>
  <c r="AI11" i="34"/>
  <c r="AI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4" i="34"/>
  <c r="AG4" i="34"/>
  <c r="AF4" i="34"/>
  <c r="AP5" i="39"/>
  <c r="AP6" i="39"/>
  <c r="AP7" i="39"/>
  <c r="AP8" i="39"/>
  <c r="AP9" i="39"/>
  <c r="AP10" i="39"/>
  <c r="AP11" i="39"/>
  <c r="AP12" i="39"/>
  <c r="AP13" i="39"/>
  <c r="AP14" i="39"/>
  <c r="AP15" i="39"/>
  <c r="AP16" i="39"/>
  <c r="AP17" i="39"/>
  <c r="AP18" i="39"/>
  <c r="AP19" i="39"/>
  <c r="AP20" i="39"/>
  <c r="AP21" i="39"/>
  <c r="AP22" i="39"/>
  <c r="AP23" i="39"/>
  <c r="AP24" i="39"/>
  <c r="AP25" i="39"/>
  <c r="AP26" i="39"/>
  <c r="AP27" i="39"/>
  <c r="AP28" i="39"/>
  <c r="AP29" i="39"/>
  <c r="AP30" i="39"/>
  <c r="AP31" i="39"/>
  <c r="AP32" i="39"/>
  <c r="AP33" i="39"/>
  <c r="AP34" i="39"/>
  <c r="AP35" i="39"/>
  <c r="AP36" i="39"/>
  <c r="AP37" i="39"/>
  <c r="AP38" i="39"/>
  <c r="AP39" i="39"/>
  <c r="AP40" i="39"/>
  <c r="AP41" i="39"/>
  <c r="AP42" i="39"/>
  <c r="AP43" i="39"/>
  <c r="AP44" i="39"/>
  <c r="AP45" i="39"/>
  <c r="AP46" i="39"/>
  <c r="AP47" i="39"/>
  <c r="AP48" i="39"/>
  <c r="AP49" i="39"/>
  <c r="AP50" i="39"/>
  <c r="AP51" i="39"/>
  <c r="AP52" i="39"/>
  <c r="AP53" i="39"/>
  <c r="AP54" i="39"/>
  <c r="AP55" i="39"/>
  <c r="AP56" i="39"/>
  <c r="AP57" i="39"/>
  <c r="AP58" i="39"/>
  <c r="AP59" i="39"/>
  <c r="AP60" i="39"/>
  <c r="AP61" i="39"/>
  <c r="AP62" i="39"/>
  <c r="AP63" i="39"/>
  <c r="AP64" i="39"/>
  <c r="AP65" i="39"/>
  <c r="AP66" i="39"/>
  <c r="AP67" i="39"/>
  <c r="AP68" i="39"/>
  <c r="AP69" i="39"/>
  <c r="AP70" i="39"/>
  <c r="AP71" i="39"/>
  <c r="AP72" i="39"/>
  <c r="AP73" i="39"/>
  <c r="AP74" i="39"/>
  <c r="AP75" i="39"/>
  <c r="AP76" i="39"/>
  <c r="AP77" i="39"/>
  <c r="AP78" i="39"/>
  <c r="AP79" i="39"/>
  <c r="AP80" i="39"/>
  <c r="AP81" i="39"/>
  <c r="AP82" i="39"/>
  <c r="AP83" i="39"/>
  <c r="AP84" i="39"/>
  <c r="AP85" i="39"/>
  <c r="AP86" i="39"/>
  <c r="AP87" i="39"/>
  <c r="AP88" i="39"/>
  <c r="AP89" i="39"/>
  <c r="AP90" i="39"/>
  <c r="AP91" i="39"/>
  <c r="AP92" i="39"/>
  <c r="AP93" i="39"/>
  <c r="AP94" i="39"/>
  <c r="AP95" i="39"/>
  <c r="AP96" i="39"/>
  <c r="AP97" i="39"/>
  <c r="AP98" i="39"/>
  <c r="AP99" i="39"/>
  <c r="AP100" i="39"/>
  <c r="AP101" i="39"/>
  <c r="AP102" i="39"/>
  <c r="AP103" i="39"/>
  <c r="AP104" i="39"/>
  <c r="AP105" i="39"/>
  <c r="AP106" i="39"/>
  <c r="AP107" i="39"/>
  <c r="AP108" i="39"/>
  <c r="AP109" i="39"/>
  <c r="AP110" i="39"/>
  <c r="AP111" i="39"/>
  <c r="AP112" i="39"/>
  <c r="AP113" i="39"/>
  <c r="AP114" i="39"/>
  <c r="AP115" i="39"/>
  <c r="AP116" i="39"/>
  <c r="AP117" i="39"/>
  <c r="AP118" i="39"/>
  <c r="AP119" i="39"/>
  <c r="AP120" i="39"/>
  <c r="AP121" i="39"/>
  <c r="AP122" i="39"/>
  <c r="AP123" i="39"/>
  <c r="AP124" i="39"/>
  <c r="AP125" i="39"/>
  <c r="AP126" i="39"/>
  <c r="AP127" i="39"/>
  <c r="AP128" i="39"/>
  <c r="AP129" i="39"/>
  <c r="AP130" i="39"/>
  <c r="AP4" i="39"/>
  <c r="AO5" i="39"/>
  <c r="AO6" i="39"/>
  <c r="AO7" i="39"/>
  <c r="AO8" i="39"/>
  <c r="AO9" i="39"/>
  <c r="AO10" i="39"/>
  <c r="AO11" i="39"/>
  <c r="AO12" i="39"/>
  <c r="AO13" i="39"/>
  <c r="AO14" i="39"/>
  <c r="AO15" i="39"/>
  <c r="AO16" i="39"/>
  <c r="AO17" i="39"/>
  <c r="AO18" i="39"/>
  <c r="AO19" i="39"/>
  <c r="AO20" i="39"/>
  <c r="AO21" i="39"/>
  <c r="AO22" i="39"/>
  <c r="AO23" i="39"/>
  <c r="AO24" i="39"/>
  <c r="AO25" i="39"/>
  <c r="AO26" i="39"/>
  <c r="AO27" i="39"/>
  <c r="AO28" i="39"/>
  <c r="AO29" i="39"/>
  <c r="AO30" i="39"/>
  <c r="AO31" i="39"/>
  <c r="AO32" i="39"/>
  <c r="AO33" i="39"/>
  <c r="AO34" i="39"/>
  <c r="AO35" i="39"/>
  <c r="AO36" i="39"/>
  <c r="AO37" i="39"/>
  <c r="AO38" i="39"/>
  <c r="AO39" i="39"/>
  <c r="AO40" i="39"/>
  <c r="AO41" i="39"/>
  <c r="AO42" i="39"/>
  <c r="AO43" i="39"/>
  <c r="AO44" i="39"/>
  <c r="AO45" i="39"/>
  <c r="AO46" i="39"/>
  <c r="AO47" i="39"/>
  <c r="AO48" i="39"/>
  <c r="AO49" i="39"/>
  <c r="AO50" i="39"/>
  <c r="AO51" i="39"/>
  <c r="AO52" i="39"/>
  <c r="AO53" i="39"/>
  <c r="AO54" i="39"/>
  <c r="AO55" i="39"/>
  <c r="AO56" i="39"/>
  <c r="AO57" i="39"/>
  <c r="AO58" i="39"/>
  <c r="AO59" i="39"/>
  <c r="AO60" i="39"/>
  <c r="AO61" i="39"/>
  <c r="AO62" i="39"/>
  <c r="AO63" i="39"/>
  <c r="AO64" i="39"/>
  <c r="AO65" i="39"/>
  <c r="AO66" i="39"/>
  <c r="AO67" i="39"/>
  <c r="AO68" i="39"/>
  <c r="AO69" i="39"/>
  <c r="AO70" i="39"/>
  <c r="AO71" i="39"/>
  <c r="AO72" i="39"/>
  <c r="AO73" i="39"/>
  <c r="AO74" i="39"/>
  <c r="AO75" i="39"/>
  <c r="AO76" i="39"/>
  <c r="AO77" i="39"/>
  <c r="AO78" i="39"/>
  <c r="AO79" i="39"/>
  <c r="AO80" i="39"/>
  <c r="AO81" i="39"/>
  <c r="AO82" i="39"/>
  <c r="AO83" i="39"/>
  <c r="AO84" i="39"/>
  <c r="AO85" i="39"/>
  <c r="AO86" i="39"/>
  <c r="AO87" i="39"/>
  <c r="AO88" i="39"/>
  <c r="AO89" i="39"/>
  <c r="AO90" i="39"/>
  <c r="AO91" i="39"/>
  <c r="AO92" i="39"/>
  <c r="AO93" i="39"/>
  <c r="AO94" i="39"/>
  <c r="AO95" i="39"/>
  <c r="AO96" i="39"/>
  <c r="AO97" i="39"/>
  <c r="AO98" i="39"/>
  <c r="AO99" i="39"/>
  <c r="AO100" i="39"/>
  <c r="AO101" i="39"/>
  <c r="AO102" i="39"/>
  <c r="AO103" i="39"/>
  <c r="AO104" i="39"/>
  <c r="AO105" i="39"/>
  <c r="AO106" i="39"/>
  <c r="AO107" i="39"/>
  <c r="AO108" i="39"/>
  <c r="AO109" i="39"/>
  <c r="AO110" i="39"/>
  <c r="AO111" i="39"/>
  <c r="AO112" i="39"/>
  <c r="AO113" i="39"/>
  <c r="AO114" i="39"/>
  <c r="AO115" i="39"/>
  <c r="AO116" i="39"/>
  <c r="AO117" i="39"/>
  <c r="AO118" i="39"/>
  <c r="AO119" i="39"/>
  <c r="AO120" i="39"/>
  <c r="AO121" i="39"/>
  <c r="AO122" i="39"/>
  <c r="AO123" i="39"/>
  <c r="AO124" i="39"/>
  <c r="AO125" i="39"/>
  <c r="AO126" i="39"/>
  <c r="AO127" i="39"/>
  <c r="AO128" i="39"/>
  <c r="AO129" i="39"/>
  <c r="AO130" i="39"/>
  <c r="AO4" i="39"/>
  <c r="AM5" i="39"/>
  <c r="AM6" i="39"/>
  <c r="AM7" i="39"/>
  <c r="AM8" i="39"/>
  <c r="AM9" i="39"/>
  <c r="AM10" i="39"/>
  <c r="AM11" i="39"/>
  <c r="AM12" i="39"/>
  <c r="AM13" i="39"/>
  <c r="AM14" i="39"/>
  <c r="AM15" i="39"/>
  <c r="AM16" i="39"/>
  <c r="AM17" i="39"/>
  <c r="AM18" i="39"/>
  <c r="AM19" i="39"/>
  <c r="AM20" i="39"/>
  <c r="AM21" i="39"/>
  <c r="AM22" i="39"/>
  <c r="AM23" i="39"/>
  <c r="AM24" i="39"/>
  <c r="AM25" i="39"/>
  <c r="AM26" i="39"/>
  <c r="AM27" i="39"/>
  <c r="AM28" i="39"/>
  <c r="AM29" i="39"/>
  <c r="AM30" i="39"/>
  <c r="AM31" i="39"/>
  <c r="AM32" i="39"/>
  <c r="AM33" i="39"/>
  <c r="AM34" i="39"/>
  <c r="AM35" i="39"/>
  <c r="AM36" i="39"/>
  <c r="AM37" i="39"/>
  <c r="AM38" i="39"/>
  <c r="AM39" i="39"/>
  <c r="AM40" i="39"/>
  <c r="AM41" i="39"/>
  <c r="AM42" i="39"/>
  <c r="AM43" i="39"/>
  <c r="AM44" i="39"/>
  <c r="AM45" i="39"/>
  <c r="AM46" i="39"/>
  <c r="AM47" i="39"/>
  <c r="AM48" i="39"/>
  <c r="AM49" i="39"/>
  <c r="AM50" i="39"/>
  <c r="AM51" i="39"/>
  <c r="AM52" i="39"/>
  <c r="AM53" i="39"/>
  <c r="AM54" i="39"/>
  <c r="AM55" i="39"/>
  <c r="AM56" i="39"/>
  <c r="AM57" i="39"/>
  <c r="AM58" i="39"/>
  <c r="AM59" i="39"/>
  <c r="AM60" i="39"/>
  <c r="AM61" i="39"/>
  <c r="AM62" i="39"/>
  <c r="AM63" i="39"/>
  <c r="AM64" i="39"/>
  <c r="AM65" i="39"/>
  <c r="AM66" i="39"/>
  <c r="AM67" i="39"/>
  <c r="AM68" i="39"/>
  <c r="AM69" i="39"/>
  <c r="AM70" i="39"/>
  <c r="AM71" i="39"/>
  <c r="AM72" i="39"/>
  <c r="AM73" i="39"/>
  <c r="AM74" i="39"/>
  <c r="AM75" i="39"/>
  <c r="AM76" i="39"/>
  <c r="AM77" i="39"/>
  <c r="AM78" i="39"/>
  <c r="AM79" i="39"/>
  <c r="AM80" i="39"/>
  <c r="AM81" i="39"/>
  <c r="AM82" i="39"/>
  <c r="AM83" i="39"/>
  <c r="AM84" i="39"/>
  <c r="AM85" i="39"/>
  <c r="AM86" i="39"/>
  <c r="AM87" i="39"/>
  <c r="AM88" i="39"/>
  <c r="AM89" i="39"/>
  <c r="AM90" i="39"/>
  <c r="AM91" i="39"/>
  <c r="AM92" i="39"/>
  <c r="AM93" i="39"/>
  <c r="AM94" i="39"/>
  <c r="AM95" i="39"/>
  <c r="AM96" i="39"/>
  <c r="AM97" i="39"/>
  <c r="AM98" i="39"/>
  <c r="AM99" i="39"/>
  <c r="AM100" i="39"/>
  <c r="AM101" i="39"/>
  <c r="AM102" i="39"/>
  <c r="AM103" i="39"/>
  <c r="AM104" i="39"/>
  <c r="AM105" i="39"/>
  <c r="AM106" i="39"/>
  <c r="AM107" i="39"/>
  <c r="AM108" i="39"/>
  <c r="AM109" i="39"/>
  <c r="AM110" i="39"/>
  <c r="AM111" i="39"/>
  <c r="AM112" i="39"/>
  <c r="AM113" i="39"/>
  <c r="AM114" i="39"/>
  <c r="AM115" i="39"/>
  <c r="AM116" i="39"/>
  <c r="AM117" i="39"/>
  <c r="AM118" i="39"/>
  <c r="AM119" i="39"/>
  <c r="AM120" i="39"/>
  <c r="AM121" i="39"/>
  <c r="AM122" i="39"/>
  <c r="AM123" i="39"/>
  <c r="AM124" i="39"/>
  <c r="AM125" i="39"/>
  <c r="AM126" i="39"/>
  <c r="AM127" i="39"/>
  <c r="AM128" i="39"/>
  <c r="AM129" i="39"/>
  <c r="AM130" i="39"/>
  <c r="AM4" i="39"/>
  <c r="AL5" i="39"/>
  <c r="AL6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39" i="39"/>
  <c r="AL40" i="39"/>
  <c r="AL41" i="39"/>
  <c r="AL42" i="39"/>
  <c r="AL43" i="39"/>
  <c r="AL44" i="39"/>
  <c r="AL45" i="39"/>
  <c r="AL46" i="39"/>
  <c r="AL47" i="39"/>
  <c r="AL48" i="39"/>
  <c r="AL49" i="39"/>
  <c r="AL50" i="39"/>
  <c r="AL51" i="39"/>
  <c r="AL52" i="39"/>
  <c r="AL53" i="39"/>
  <c r="AL54" i="39"/>
  <c r="AL55" i="39"/>
  <c r="AL56" i="39"/>
  <c r="AL57" i="39"/>
  <c r="AL58" i="39"/>
  <c r="AL59" i="39"/>
  <c r="AL60" i="39"/>
  <c r="AL61" i="39"/>
  <c r="AL62" i="39"/>
  <c r="AL63" i="39"/>
  <c r="AL64" i="39"/>
  <c r="AL65" i="39"/>
  <c r="AL66" i="39"/>
  <c r="AL67" i="39"/>
  <c r="AL68" i="39"/>
  <c r="AL69" i="39"/>
  <c r="AL70" i="39"/>
  <c r="AL71" i="39"/>
  <c r="AL72" i="39"/>
  <c r="AL73" i="39"/>
  <c r="AL74" i="39"/>
  <c r="AL75" i="39"/>
  <c r="AL76" i="39"/>
  <c r="AL77" i="39"/>
  <c r="AL78" i="39"/>
  <c r="AL79" i="39"/>
  <c r="AL80" i="39"/>
  <c r="AL81" i="39"/>
  <c r="AL82" i="39"/>
  <c r="AL83" i="39"/>
  <c r="AL84" i="39"/>
  <c r="AL85" i="39"/>
  <c r="AL86" i="39"/>
  <c r="AL87" i="39"/>
  <c r="AL88" i="39"/>
  <c r="AL89" i="39"/>
  <c r="AL90" i="39"/>
  <c r="AL91" i="39"/>
  <c r="AL92" i="39"/>
  <c r="AL93" i="39"/>
  <c r="AL94" i="39"/>
  <c r="AL95" i="39"/>
  <c r="AL96" i="39"/>
  <c r="AL97" i="39"/>
  <c r="AL98" i="39"/>
  <c r="AL99" i="39"/>
  <c r="AL100" i="39"/>
  <c r="AL101" i="39"/>
  <c r="AL102" i="39"/>
  <c r="AL103" i="39"/>
  <c r="AL104" i="39"/>
  <c r="AL105" i="39"/>
  <c r="AL106" i="39"/>
  <c r="AL107" i="39"/>
  <c r="AL108" i="39"/>
  <c r="AL109" i="39"/>
  <c r="AL110" i="39"/>
  <c r="AL111" i="39"/>
  <c r="AL112" i="39"/>
  <c r="AL113" i="39"/>
  <c r="AL114" i="39"/>
  <c r="AL115" i="39"/>
  <c r="AL116" i="39"/>
  <c r="AL117" i="39"/>
  <c r="AL118" i="39"/>
  <c r="AL119" i="39"/>
  <c r="AL120" i="39"/>
  <c r="AL121" i="39"/>
  <c r="AL122" i="39"/>
  <c r="AL123" i="39"/>
  <c r="AL124" i="39"/>
  <c r="AL125" i="39"/>
  <c r="AL126" i="39"/>
  <c r="AL127" i="39"/>
  <c r="AL128" i="39"/>
  <c r="AL129" i="39"/>
  <c r="AL130" i="39"/>
  <c r="AL4" i="39"/>
  <c r="AL3" i="39"/>
  <c r="AK4" i="16"/>
  <c r="AI5" i="16"/>
  <c r="AJ5" i="16" s="1"/>
  <c r="AH5" i="16"/>
  <c r="AL5" i="16"/>
  <c r="AL6" i="16"/>
  <c r="AL7" i="16"/>
  <c r="AL8" i="16"/>
  <c r="AL9" i="16"/>
  <c r="AL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L160" i="16"/>
  <c r="AL161" i="16"/>
  <c r="AL162" i="16"/>
  <c r="AL163" i="16"/>
  <c r="AL164" i="16"/>
  <c r="AL165" i="16"/>
  <c r="AL166" i="16"/>
  <c r="AL167" i="16"/>
  <c r="AL168" i="16"/>
  <c r="AL169" i="16"/>
  <c r="AL170" i="16"/>
  <c r="AL171" i="16"/>
  <c r="AL172" i="16"/>
  <c r="AL173" i="16"/>
  <c r="AL174" i="16"/>
  <c r="AL175" i="16"/>
  <c r="AL176" i="16"/>
  <c r="AL177" i="16"/>
  <c r="AL178" i="16"/>
  <c r="AL179" i="16"/>
  <c r="AL180" i="16"/>
  <c r="AL181" i="16"/>
  <c r="AL182" i="16"/>
  <c r="AL183" i="16"/>
  <c r="AL184" i="16"/>
  <c r="AL185" i="16"/>
  <c r="AL186" i="16"/>
  <c r="AL187" i="16"/>
  <c r="AL188" i="16"/>
  <c r="AL189" i="16"/>
  <c r="AL190" i="16"/>
  <c r="AL191" i="16"/>
  <c r="AL192" i="16"/>
  <c r="AL193" i="16"/>
  <c r="AL194" i="16"/>
  <c r="AL195" i="16"/>
  <c r="AL196" i="16"/>
  <c r="AL197" i="16"/>
  <c r="AL198" i="16"/>
  <c r="AL199" i="16"/>
  <c r="AL200" i="16"/>
  <c r="AL201" i="16"/>
  <c r="AL202" i="16"/>
  <c r="AL203" i="16"/>
  <c r="AL204" i="16"/>
  <c r="AL205" i="16"/>
  <c r="AL206" i="16"/>
  <c r="AL207" i="16"/>
  <c r="AL208" i="16"/>
  <c r="AL209" i="16"/>
  <c r="AL210" i="16"/>
  <c r="AL211" i="16"/>
  <c r="AL212" i="16"/>
  <c r="AL213" i="16"/>
  <c r="AL214" i="16"/>
  <c r="AL215" i="16"/>
  <c r="AL216" i="16"/>
  <c r="AL4" i="16"/>
  <c r="AK5" i="16"/>
  <c r="AK6" i="16"/>
  <c r="AK7" i="16"/>
  <c r="AK8" i="16"/>
  <c r="AK9" i="16"/>
  <c r="AK10" i="16"/>
  <c r="AK11" i="16"/>
  <c r="AK12" i="16"/>
  <c r="AK13" i="16"/>
  <c r="AK14" i="16"/>
  <c r="AK15" i="16"/>
  <c r="AK16" i="16"/>
  <c r="AK17" i="16"/>
  <c r="AK18" i="16"/>
  <c r="AK19" i="16"/>
  <c r="AK20" i="16"/>
  <c r="AK21" i="16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AK34" i="16"/>
  <c r="AK35" i="16"/>
  <c r="AK36" i="16"/>
  <c r="AK37" i="16"/>
  <c r="AK38" i="16"/>
  <c r="AK39" i="16"/>
  <c r="AK40" i="16"/>
  <c r="AK41" i="16"/>
  <c r="AK42" i="16"/>
  <c r="AK43" i="16"/>
  <c r="AK44" i="16"/>
  <c r="AK45" i="16"/>
  <c r="AK46" i="16"/>
  <c r="AK47" i="16"/>
  <c r="AK48" i="16"/>
  <c r="AK49" i="16"/>
  <c r="AK50" i="16"/>
  <c r="AK51" i="16"/>
  <c r="AK52" i="16"/>
  <c r="AK53" i="16"/>
  <c r="AK54" i="16"/>
  <c r="AK55" i="16"/>
  <c r="AK56" i="16"/>
  <c r="AK57" i="16"/>
  <c r="AK58" i="16"/>
  <c r="AK59" i="16"/>
  <c r="AK60" i="16"/>
  <c r="AK61" i="16"/>
  <c r="AK62" i="16"/>
  <c r="AK63" i="16"/>
  <c r="AK64" i="16"/>
  <c r="AK65" i="16"/>
  <c r="AK66" i="16"/>
  <c r="AK67" i="16"/>
  <c r="AK68" i="16"/>
  <c r="AK69" i="16"/>
  <c r="AK70" i="16"/>
  <c r="AK71" i="16"/>
  <c r="AK72" i="16"/>
  <c r="AK73" i="16"/>
  <c r="AK74" i="16"/>
  <c r="AK75" i="16"/>
  <c r="AK76" i="16"/>
  <c r="AK77" i="16"/>
  <c r="AK78" i="16"/>
  <c r="AK79" i="16"/>
  <c r="AK80" i="16"/>
  <c r="AK81" i="16"/>
  <c r="AK82" i="16"/>
  <c r="AK83" i="16"/>
  <c r="AK84" i="16"/>
  <c r="AK85" i="16"/>
  <c r="AK86" i="16"/>
  <c r="AK87" i="16"/>
  <c r="AK88" i="16"/>
  <c r="AK89" i="16"/>
  <c r="AK90" i="16"/>
  <c r="AK91" i="16"/>
  <c r="AK92" i="16"/>
  <c r="AK93" i="16"/>
  <c r="AK94" i="16"/>
  <c r="AK95" i="16"/>
  <c r="AK96" i="16"/>
  <c r="AK97" i="16"/>
  <c r="AK98" i="16"/>
  <c r="AK99" i="16"/>
  <c r="AK100" i="16"/>
  <c r="AK101" i="16"/>
  <c r="AK102" i="16"/>
  <c r="AK103" i="16"/>
  <c r="AK104" i="16"/>
  <c r="AK105" i="16"/>
  <c r="AK106" i="16"/>
  <c r="AK107" i="16"/>
  <c r="AK108" i="16"/>
  <c r="AK109" i="16"/>
  <c r="AK110" i="16"/>
  <c r="AK111" i="16"/>
  <c r="AK112" i="16"/>
  <c r="AK113" i="16"/>
  <c r="AK114" i="16"/>
  <c r="AK115" i="16"/>
  <c r="AK116" i="16"/>
  <c r="AK117" i="16"/>
  <c r="AK118" i="16"/>
  <c r="AK119" i="16"/>
  <c r="AK120" i="16"/>
  <c r="AK121" i="16"/>
  <c r="AK122" i="16"/>
  <c r="AK123" i="16"/>
  <c r="AK124" i="16"/>
  <c r="AK125" i="16"/>
  <c r="AK126" i="16"/>
  <c r="AK127" i="16"/>
  <c r="AK128" i="16"/>
  <c r="AK129" i="16"/>
  <c r="AK130" i="16"/>
  <c r="AK131" i="16"/>
  <c r="AK132" i="16"/>
  <c r="AK133" i="16"/>
  <c r="AK134" i="16"/>
  <c r="AK135" i="16"/>
  <c r="AK136" i="16"/>
  <c r="AK137" i="16"/>
  <c r="AK138" i="16"/>
  <c r="AK139" i="16"/>
  <c r="AK140" i="16"/>
  <c r="AK141" i="16"/>
  <c r="AK142" i="16"/>
  <c r="AK143" i="16"/>
  <c r="AK144" i="16"/>
  <c r="AK145" i="16"/>
  <c r="AK146" i="16"/>
  <c r="AK147" i="16"/>
  <c r="AK148" i="16"/>
  <c r="AK149" i="16"/>
  <c r="AK150" i="16"/>
  <c r="AK151" i="16"/>
  <c r="AK152" i="16"/>
  <c r="AK153" i="16"/>
  <c r="AK154" i="16"/>
  <c r="AK155" i="16"/>
  <c r="AK156" i="16"/>
  <c r="AK157" i="16"/>
  <c r="AK158" i="16"/>
  <c r="AK159" i="16"/>
  <c r="AK160" i="16"/>
  <c r="AK161" i="16"/>
  <c r="AK162" i="16"/>
  <c r="AK163" i="16"/>
  <c r="AK164" i="16"/>
  <c r="AK165" i="16"/>
  <c r="AK166" i="16"/>
  <c r="AK167" i="16"/>
  <c r="AK168" i="16"/>
  <c r="AK169" i="16"/>
  <c r="AK170" i="16"/>
  <c r="AK171" i="16"/>
  <c r="AK172" i="16"/>
  <c r="AK173" i="16"/>
  <c r="AK174" i="16"/>
  <c r="AK175" i="16"/>
  <c r="AK176" i="16"/>
  <c r="AK177" i="16"/>
  <c r="AK178" i="16"/>
  <c r="AK179" i="16"/>
  <c r="AK180" i="16"/>
  <c r="AK181" i="16"/>
  <c r="AK182" i="16"/>
  <c r="AK183" i="16"/>
  <c r="AK184" i="16"/>
  <c r="AK185" i="16"/>
  <c r="AK186" i="16"/>
  <c r="AK187" i="16"/>
  <c r="AK188" i="16"/>
  <c r="AK189" i="16"/>
  <c r="AK190" i="16"/>
  <c r="AK191" i="16"/>
  <c r="AK192" i="16"/>
  <c r="AK193" i="16"/>
  <c r="AK194" i="16"/>
  <c r="AK195" i="16"/>
  <c r="AK196" i="16"/>
  <c r="AK197" i="16"/>
  <c r="AK198" i="16"/>
  <c r="AK199" i="16"/>
  <c r="AK200" i="16"/>
  <c r="AK201" i="16"/>
  <c r="AK202" i="16"/>
  <c r="AK203" i="16"/>
  <c r="AK204" i="16"/>
  <c r="AK205" i="16"/>
  <c r="AK206" i="16"/>
  <c r="AK207" i="16"/>
  <c r="AK208" i="16"/>
  <c r="AK209" i="16"/>
  <c r="AK210" i="16"/>
  <c r="AK211" i="16"/>
  <c r="AK212" i="16"/>
  <c r="AK213" i="16"/>
  <c r="AK214" i="16"/>
  <c r="AK215" i="16"/>
  <c r="AK216" i="16"/>
  <c r="AI6" i="16"/>
  <c r="AI7" i="16"/>
  <c r="AI8" i="16"/>
  <c r="AI9" i="16"/>
  <c r="AI10" i="16"/>
  <c r="AI11" i="16"/>
  <c r="AI12" i="16"/>
  <c r="AI13" i="16"/>
  <c r="AI14" i="16"/>
  <c r="AI15" i="16"/>
  <c r="AI16" i="16"/>
  <c r="AI17" i="16"/>
  <c r="AI18" i="16"/>
  <c r="AI19" i="16"/>
  <c r="AI20" i="16"/>
  <c r="AI21" i="16"/>
  <c r="AI22" i="16"/>
  <c r="AI23" i="16"/>
  <c r="AI24" i="16"/>
  <c r="AI25" i="16"/>
  <c r="AI26" i="16"/>
  <c r="AI27" i="16"/>
  <c r="AI28" i="16"/>
  <c r="AI29" i="16"/>
  <c r="AI30" i="16"/>
  <c r="AI31" i="16"/>
  <c r="AI32" i="16"/>
  <c r="AI33" i="16"/>
  <c r="AI34" i="16"/>
  <c r="AI35" i="16"/>
  <c r="AI36" i="16"/>
  <c r="AI37" i="16"/>
  <c r="AI38" i="16"/>
  <c r="AI39" i="16"/>
  <c r="AI40" i="16"/>
  <c r="AI41" i="16"/>
  <c r="AI42" i="16"/>
  <c r="AI43" i="16"/>
  <c r="AI44" i="16"/>
  <c r="AI45" i="16"/>
  <c r="AI46" i="16"/>
  <c r="AI47" i="16"/>
  <c r="AI48" i="16"/>
  <c r="AI49" i="16"/>
  <c r="AI50" i="16"/>
  <c r="AI51" i="16"/>
  <c r="AI52" i="16"/>
  <c r="AI53" i="16"/>
  <c r="AI54" i="16"/>
  <c r="AI55" i="16"/>
  <c r="AI56" i="16"/>
  <c r="AI57" i="16"/>
  <c r="AI58" i="16"/>
  <c r="AI59" i="16"/>
  <c r="AI60" i="16"/>
  <c r="AI61" i="16"/>
  <c r="AI62" i="16"/>
  <c r="AI63" i="16"/>
  <c r="AI64" i="16"/>
  <c r="AI65" i="16"/>
  <c r="AI66" i="16"/>
  <c r="AI67" i="16"/>
  <c r="AI68" i="16"/>
  <c r="AI69" i="16"/>
  <c r="AI70" i="16"/>
  <c r="AI71" i="16"/>
  <c r="AI72" i="16"/>
  <c r="AI73" i="16"/>
  <c r="AI74" i="16"/>
  <c r="AI75" i="16"/>
  <c r="AI76" i="16"/>
  <c r="AI77" i="16"/>
  <c r="AI78" i="16"/>
  <c r="AI79" i="16"/>
  <c r="AI80" i="16"/>
  <c r="AI81" i="16"/>
  <c r="AI82" i="16"/>
  <c r="AI83" i="16"/>
  <c r="AI84" i="16"/>
  <c r="AI85" i="16"/>
  <c r="AI86" i="16"/>
  <c r="AI87" i="16"/>
  <c r="AI88" i="16"/>
  <c r="AI89" i="16"/>
  <c r="AI90" i="16"/>
  <c r="AI91" i="16"/>
  <c r="AI92" i="16"/>
  <c r="AI93" i="16"/>
  <c r="AI94" i="16"/>
  <c r="AI95" i="16"/>
  <c r="AI96" i="16"/>
  <c r="AI97" i="16"/>
  <c r="AI98" i="16"/>
  <c r="AI99" i="16"/>
  <c r="AI100" i="16"/>
  <c r="AI101" i="16"/>
  <c r="AI102" i="16"/>
  <c r="AI103" i="16"/>
  <c r="AI104" i="16"/>
  <c r="AI105" i="16"/>
  <c r="AI106" i="16"/>
  <c r="AI107" i="16"/>
  <c r="AI108" i="16"/>
  <c r="AI109" i="16"/>
  <c r="AI110" i="16"/>
  <c r="AI111" i="16"/>
  <c r="AI112" i="16"/>
  <c r="AI113" i="16"/>
  <c r="AI114" i="16"/>
  <c r="AI115" i="16"/>
  <c r="AI116" i="16"/>
  <c r="AI117" i="16"/>
  <c r="AI118" i="16"/>
  <c r="AI119" i="16"/>
  <c r="AI120" i="16"/>
  <c r="AI121" i="16"/>
  <c r="AI122" i="16"/>
  <c r="AI123" i="16"/>
  <c r="AI124" i="16"/>
  <c r="AI125" i="16"/>
  <c r="AI126" i="16"/>
  <c r="AI127" i="16"/>
  <c r="AI128" i="16"/>
  <c r="AI129" i="16"/>
  <c r="AI130" i="16"/>
  <c r="AI131" i="16"/>
  <c r="AI132" i="16"/>
  <c r="AI133" i="16"/>
  <c r="AI134" i="16"/>
  <c r="AI135" i="16"/>
  <c r="AI136" i="16"/>
  <c r="AI137" i="16"/>
  <c r="AI138" i="16"/>
  <c r="AI139" i="16"/>
  <c r="AI140" i="16"/>
  <c r="AI141" i="16"/>
  <c r="AI142" i="16"/>
  <c r="AI143" i="16"/>
  <c r="AI144" i="16"/>
  <c r="AI145" i="16"/>
  <c r="AI146" i="16"/>
  <c r="AI147" i="16"/>
  <c r="AI148" i="16"/>
  <c r="AI149" i="16"/>
  <c r="AI150" i="16"/>
  <c r="AI151" i="16"/>
  <c r="AI152" i="16"/>
  <c r="AI153" i="16"/>
  <c r="AI154" i="16"/>
  <c r="AI155" i="16"/>
  <c r="AI156" i="16"/>
  <c r="AI157" i="16"/>
  <c r="AI158" i="16"/>
  <c r="AI159" i="16"/>
  <c r="AI160" i="16"/>
  <c r="AI161" i="16"/>
  <c r="AI162" i="16"/>
  <c r="AI163" i="16"/>
  <c r="AI164" i="16"/>
  <c r="AI165" i="16"/>
  <c r="AI166" i="16"/>
  <c r="AI167" i="16"/>
  <c r="AI168" i="16"/>
  <c r="AI169" i="16"/>
  <c r="AI170" i="16"/>
  <c r="AI171" i="16"/>
  <c r="AI172" i="16"/>
  <c r="AI173" i="16"/>
  <c r="AI174" i="16"/>
  <c r="AI175" i="16"/>
  <c r="AI176" i="16"/>
  <c r="AI177" i="16"/>
  <c r="AI178" i="16"/>
  <c r="AI179" i="16"/>
  <c r="AI180" i="16"/>
  <c r="AI181" i="16"/>
  <c r="AI182" i="16"/>
  <c r="AI183" i="16"/>
  <c r="AI184" i="16"/>
  <c r="AI185" i="16"/>
  <c r="AI186" i="16"/>
  <c r="AI187" i="16"/>
  <c r="AI188" i="16"/>
  <c r="AI189" i="16"/>
  <c r="AI190" i="16"/>
  <c r="AI191" i="16"/>
  <c r="AI192" i="16"/>
  <c r="AI193" i="16"/>
  <c r="AI194" i="16"/>
  <c r="AI195" i="16"/>
  <c r="AI196" i="16"/>
  <c r="AI197" i="16"/>
  <c r="AI198" i="16"/>
  <c r="AI199" i="16"/>
  <c r="AI200" i="16"/>
  <c r="AI201" i="16"/>
  <c r="AI202" i="16"/>
  <c r="AI203" i="16"/>
  <c r="AI204" i="16"/>
  <c r="AI205" i="16"/>
  <c r="AI206" i="16"/>
  <c r="AI207" i="16"/>
  <c r="AI208" i="16"/>
  <c r="AI209" i="16"/>
  <c r="AI210" i="16"/>
  <c r="AI211" i="16"/>
  <c r="AI212" i="16"/>
  <c r="AI213" i="16"/>
  <c r="AI214" i="16"/>
  <c r="AI215" i="16"/>
  <c r="AI216" i="16"/>
  <c r="AI4" i="16"/>
  <c r="AH6" i="16"/>
  <c r="AJ6" i="16" s="1"/>
  <c r="AH7" i="16"/>
  <c r="AH8" i="16"/>
  <c r="AJ8" i="16" s="1"/>
  <c r="AH9" i="16"/>
  <c r="AH10" i="16"/>
  <c r="AJ10" i="16" s="1"/>
  <c r="AH11" i="16"/>
  <c r="AH12" i="16"/>
  <c r="AJ12" i="16" s="1"/>
  <c r="AH13" i="16"/>
  <c r="AH14" i="16"/>
  <c r="AJ14" i="16" s="1"/>
  <c r="AH15" i="16"/>
  <c r="AH16" i="16"/>
  <c r="AJ16" i="16" s="1"/>
  <c r="AH17" i="16"/>
  <c r="AH18" i="16"/>
  <c r="AJ18" i="16" s="1"/>
  <c r="AH19" i="16"/>
  <c r="AH20" i="16"/>
  <c r="AJ20" i="16" s="1"/>
  <c r="AH21" i="16"/>
  <c r="AH22" i="16"/>
  <c r="AJ22" i="16" s="1"/>
  <c r="AH23" i="16"/>
  <c r="AH24" i="16"/>
  <c r="AJ24" i="16" s="1"/>
  <c r="AH25" i="16"/>
  <c r="AH26" i="16"/>
  <c r="AJ26" i="16" s="1"/>
  <c r="AH27" i="16"/>
  <c r="AH28" i="16"/>
  <c r="AJ28" i="16" s="1"/>
  <c r="AH29" i="16"/>
  <c r="AH30" i="16"/>
  <c r="AJ30" i="16" s="1"/>
  <c r="AH31" i="16"/>
  <c r="AH32" i="16"/>
  <c r="AJ32" i="16" s="1"/>
  <c r="AH33" i="16"/>
  <c r="AH34" i="16"/>
  <c r="AJ34" i="16" s="1"/>
  <c r="AH35" i="16"/>
  <c r="AH36" i="16"/>
  <c r="AJ36" i="16" s="1"/>
  <c r="AH37" i="16"/>
  <c r="AH38" i="16"/>
  <c r="AJ38" i="16" s="1"/>
  <c r="AH39" i="16"/>
  <c r="AH40" i="16"/>
  <c r="AJ40" i="16" s="1"/>
  <c r="AH41" i="16"/>
  <c r="AH42" i="16"/>
  <c r="AJ42" i="16" s="1"/>
  <c r="AH43" i="16"/>
  <c r="AH44" i="16"/>
  <c r="AJ44" i="16" s="1"/>
  <c r="AH45" i="16"/>
  <c r="AH46" i="16"/>
  <c r="AJ46" i="16" s="1"/>
  <c r="AH47" i="16"/>
  <c r="AH48" i="16"/>
  <c r="AJ48" i="16" s="1"/>
  <c r="AH49" i="16"/>
  <c r="AH50" i="16"/>
  <c r="AJ50" i="16" s="1"/>
  <c r="AH51" i="16"/>
  <c r="AH52" i="16"/>
  <c r="AJ52" i="16" s="1"/>
  <c r="AH53" i="16"/>
  <c r="AH54" i="16"/>
  <c r="AJ54" i="16" s="1"/>
  <c r="AH55" i="16"/>
  <c r="AH56" i="16"/>
  <c r="AJ56" i="16" s="1"/>
  <c r="AH57" i="16"/>
  <c r="AH58" i="16"/>
  <c r="AJ58" i="16" s="1"/>
  <c r="AH59" i="16"/>
  <c r="AH60" i="16"/>
  <c r="AJ60" i="16" s="1"/>
  <c r="AH61" i="16"/>
  <c r="AH62" i="16"/>
  <c r="AJ62" i="16" s="1"/>
  <c r="AH63" i="16"/>
  <c r="AH64" i="16"/>
  <c r="AJ64" i="16" s="1"/>
  <c r="AH65" i="16"/>
  <c r="AH66" i="16"/>
  <c r="AJ66" i="16" s="1"/>
  <c r="AH67" i="16"/>
  <c r="AH68" i="16"/>
  <c r="AJ68" i="16" s="1"/>
  <c r="AH69" i="16"/>
  <c r="AH70" i="16"/>
  <c r="AJ70" i="16" s="1"/>
  <c r="AH71" i="16"/>
  <c r="AH72" i="16"/>
  <c r="AJ72" i="16" s="1"/>
  <c r="AH73" i="16"/>
  <c r="AH74" i="16"/>
  <c r="AJ74" i="16" s="1"/>
  <c r="AH75" i="16"/>
  <c r="AH76" i="16"/>
  <c r="AJ76" i="16" s="1"/>
  <c r="AH77" i="16"/>
  <c r="AH78" i="16"/>
  <c r="AJ78" i="16" s="1"/>
  <c r="AH79" i="16"/>
  <c r="AH80" i="16"/>
  <c r="AJ80" i="16" s="1"/>
  <c r="AH81" i="16"/>
  <c r="AH82" i="16"/>
  <c r="AJ82" i="16" s="1"/>
  <c r="AH83" i="16"/>
  <c r="AH84" i="16"/>
  <c r="AJ84" i="16" s="1"/>
  <c r="AH85" i="16"/>
  <c r="AH86" i="16"/>
  <c r="AJ86" i="16" s="1"/>
  <c r="AH87" i="16"/>
  <c r="AH88" i="16"/>
  <c r="AJ88" i="16" s="1"/>
  <c r="AH89" i="16"/>
  <c r="AH90" i="16"/>
  <c r="AJ90" i="16" s="1"/>
  <c r="AH91" i="16"/>
  <c r="AH92" i="16"/>
  <c r="AJ92" i="16" s="1"/>
  <c r="AH93" i="16"/>
  <c r="AH94" i="16"/>
  <c r="AJ94" i="16" s="1"/>
  <c r="AH95" i="16"/>
  <c r="AJ95" i="16" s="1"/>
  <c r="AH96" i="16"/>
  <c r="AJ96" i="16" s="1"/>
  <c r="AH97" i="16"/>
  <c r="AH98" i="16"/>
  <c r="AJ98" i="16" s="1"/>
  <c r="AH99" i="16"/>
  <c r="AJ99" i="16" s="1"/>
  <c r="AH100" i="16"/>
  <c r="AJ100" i="16" s="1"/>
  <c r="AH101" i="16"/>
  <c r="AH102" i="16"/>
  <c r="AJ102" i="16" s="1"/>
  <c r="AH103" i="16"/>
  <c r="AJ103" i="16" s="1"/>
  <c r="AH104" i="16"/>
  <c r="AJ104" i="16" s="1"/>
  <c r="AH105" i="16"/>
  <c r="AH106" i="16"/>
  <c r="AJ106" i="16" s="1"/>
  <c r="AH107" i="16"/>
  <c r="AJ107" i="16" s="1"/>
  <c r="AH108" i="16"/>
  <c r="AJ108" i="16" s="1"/>
  <c r="AH109" i="16"/>
  <c r="AH110" i="16"/>
  <c r="AJ110" i="16" s="1"/>
  <c r="AH111" i="16"/>
  <c r="AJ111" i="16" s="1"/>
  <c r="AH112" i="16"/>
  <c r="AJ112" i="16" s="1"/>
  <c r="AH113" i="16"/>
  <c r="AH114" i="16"/>
  <c r="AJ114" i="16" s="1"/>
  <c r="AH115" i="16"/>
  <c r="AJ115" i="16" s="1"/>
  <c r="AH116" i="16"/>
  <c r="AJ116" i="16" s="1"/>
  <c r="AH117" i="16"/>
  <c r="AH118" i="16"/>
  <c r="AJ118" i="16" s="1"/>
  <c r="AH119" i="16"/>
  <c r="AJ119" i="16" s="1"/>
  <c r="AH120" i="16"/>
  <c r="AJ120" i="16" s="1"/>
  <c r="AH121" i="16"/>
  <c r="AH122" i="16"/>
  <c r="AJ122" i="16" s="1"/>
  <c r="AH123" i="16"/>
  <c r="AJ123" i="16" s="1"/>
  <c r="AH124" i="16"/>
  <c r="AJ124" i="16" s="1"/>
  <c r="AH125" i="16"/>
  <c r="AH126" i="16"/>
  <c r="AJ126" i="16" s="1"/>
  <c r="AH127" i="16"/>
  <c r="AJ127" i="16" s="1"/>
  <c r="AH128" i="16"/>
  <c r="AJ128" i="16" s="1"/>
  <c r="AH129" i="16"/>
  <c r="AH130" i="16"/>
  <c r="AJ130" i="16" s="1"/>
  <c r="AH131" i="16"/>
  <c r="AJ131" i="16" s="1"/>
  <c r="AH132" i="16"/>
  <c r="AJ132" i="16" s="1"/>
  <c r="AH133" i="16"/>
  <c r="AH134" i="16"/>
  <c r="AJ134" i="16" s="1"/>
  <c r="AH135" i="16"/>
  <c r="AJ135" i="16" s="1"/>
  <c r="AH136" i="16"/>
  <c r="AJ136" i="16" s="1"/>
  <c r="AH137" i="16"/>
  <c r="AH138" i="16"/>
  <c r="AJ138" i="16" s="1"/>
  <c r="AH139" i="16"/>
  <c r="AJ139" i="16" s="1"/>
  <c r="AH140" i="16"/>
  <c r="AJ140" i="16" s="1"/>
  <c r="AH141" i="16"/>
  <c r="AH142" i="16"/>
  <c r="AJ142" i="16" s="1"/>
  <c r="AH143" i="16"/>
  <c r="AJ143" i="16" s="1"/>
  <c r="AH144" i="16"/>
  <c r="AJ144" i="16" s="1"/>
  <c r="AH145" i="16"/>
  <c r="AH146" i="16"/>
  <c r="AJ146" i="16" s="1"/>
  <c r="AH147" i="16"/>
  <c r="AJ147" i="16" s="1"/>
  <c r="AH148" i="16"/>
  <c r="AJ148" i="16" s="1"/>
  <c r="AH149" i="16"/>
  <c r="AH150" i="16"/>
  <c r="AJ150" i="16" s="1"/>
  <c r="AH151" i="16"/>
  <c r="AJ151" i="16" s="1"/>
  <c r="AH152" i="16"/>
  <c r="AJ152" i="16" s="1"/>
  <c r="AH153" i="16"/>
  <c r="AH154" i="16"/>
  <c r="AJ154" i="16" s="1"/>
  <c r="AH155" i="16"/>
  <c r="AJ155" i="16" s="1"/>
  <c r="AH156" i="16"/>
  <c r="AJ156" i="16" s="1"/>
  <c r="AH157" i="16"/>
  <c r="AH158" i="16"/>
  <c r="AJ158" i="16" s="1"/>
  <c r="AH159" i="16"/>
  <c r="AJ159" i="16" s="1"/>
  <c r="AH160" i="16"/>
  <c r="AJ160" i="16" s="1"/>
  <c r="AH161" i="16"/>
  <c r="AH162" i="16"/>
  <c r="AJ162" i="16" s="1"/>
  <c r="AH163" i="16"/>
  <c r="AJ163" i="16" s="1"/>
  <c r="AH164" i="16"/>
  <c r="AJ164" i="16" s="1"/>
  <c r="AH165" i="16"/>
  <c r="AH166" i="16"/>
  <c r="AJ166" i="16" s="1"/>
  <c r="AH167" i="16"/>
  <c r="AJ167" i="16" s="1"/>
  <c r="AH168" i="16"/>
  <c r="AJ168" i="16" s="1"/>
  <c r="AH169" i="16"/>
  <c r="AH170" i="16"/>
  <c r="AJ170" i="16" s="1"/>
  <c r="AH171" i="16"/>
  <c r="AJ171" i="16" s="1"/>
  <c r="AH172" i="16"/>
  <c r="AJ172" i="16" s="1"/>
  <c r="AH173" i="16"/>
  <c r="AH174" i="16"/>
  <c r="AJ174" i="16" s="1"/>
  <c r="AH175" i="16"/>
  <c r="AJ175" i="16" s="1"/>
  <c r="AH176" i="16"/>
  <c r="AJ176" i="16" s="1"/>
  <c r="AH177" i="16"/>
  <c r="AH178" i="16"/>
  <c r="AJ178" i="16" s="1"/>
  <c r="AH179" i="16"/>
  <c r="AJ179" i="16" s="1"/>
  <c r="AH180" i="16"/>
  <c r="AJ180" i="16" s="1"/>
  <c r="AH181" i="16"/>
  <c r="AH182" i="16"/>
  <c r="AJ182" i="16" s="1"/>
  <c r="AH183" i="16"/>
  <c r="AJ183" i="16" s="1"/>
  <c r="AH184" i="16"/>
  <c r="AJ184" i="16" s="1"/>
  <c r="AH185" i="16"/>
  <c r="AH186" i="16"/>
  <c r="AJ186" i="16" s="1"/>
  <c r="AH187" i="16"/>
  <c r="AJ187" i="16" s="1"/>
  <c r="AH188" i="16"/>
  <c r="AJ188" i="16" s="1"/>
  <c r="AH189" i="16"/>
  <c r="AH190" i="16"/>
  <c r="AJ190" i="16" s="1"/>
  <c r="AH191" i="16"/>
  <c r="AJ191" i="16" s="1"/>
  <c r="AH192" i="16"/>
  <c r="AJ192" i="16" s="1"/>
  <c r="AH193" i="16"/>
  <c r="AH194" i="16"/>
  <c r="AJ194" i="16" s="1"/>
  <c r="AH195" i="16"/>
  <c r="AJ195" i="16" s="1"/>
  <c r="AH196" i="16"/>
  <c r="AJ196" i="16" s="1"/>
  <c r="AH197" i="16"/>
  <c r="AH198" i="16"/>
  <c r="AJ198" i="16" s="1"/>
  <c r="AH199" i="16"/>
  <c r="AJ199" i="16" s="1"/>
  <c r="AH200" i="16"/>
  <c r="AJ200" i="16" s="1"/>
  <c r="AH201" i="16"/>
  <c r="AH202" i="16"/>
  <c r="AJ202" i="16" s="1"/>
  <c r="AH203" i="16"/>
  <c r="AJ203" i="16" s="1"/>
  <c r="AH204" i="16"/>
  <c r="AJ204" i="16" s="1"/>
  <c r="AH205" i="16"/>
  <c r="AH206" i="16"/>
  <c r="AJ206" i="16" s="1"/>
  <c r="AH207" i="16"/>
  <c r="AJ207" i="16" s="1"/>
  <c r="AH208" i="16"/>
  <c r="AJ208" i="16" s="1"/>
  <c r="AH209" i="16"/>
  <c r="AH210" i="16"/>
  <c r="AJ210" i="16" s="1"/>
  <c r="AH211" i="16"/>
  <c r="AJ211" i="16" s="1"/>
  <c r="AH212" i="16"/>
  <c r="AJ212" i="16" s="1"/>
  <c r="AH213" i="16"/>
  <c r="AH214" i="16"/>
  <c r="AJ214" i="16" s="1"/>
  <c r="AH215" i="16"/>
  <c r="AJ215" i="16" s="1"/>
  <c r="AJ216" i="16"/>
  <c r="AH4" i="16"/>
  <c r="AJ4" i="16" s="1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B4" i="15"/>
  <c r="Z5" i="15"/>
  <c r="Z6" i="15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69" i="15"/>
  <c r="Z70" i="15"/>
  <c r="Z71" i="15"/>
  <c r="Z72" i="15"/>
  <c r="Z73" i="15"/>
  <c r="Z74" i="15"/>
  <c r="Z75" i="15"/>
  <c r="Z76" i="15"/>
  <c r="Z77" i="15"/>
  <c r="Z78" i="15"/>
  <c r="Z79" i="15"/>
  <c r="Z80" i="15"/>
  <c r="Z81" i="15"/>
  <c r="Z82" i="15"/>
  <c r="Z83" i="15"/>
  <c r="Z84" i="15"/>
  <c r="Z85" i="15"/>
  <c r="Z86" i="15"/>
  <c r="AA5" i="15"/>
  <c r="AA6" i="15"/>
  <c r="AA7" i="15"/>
  <c r="AA8" i="15"/>
  <c r="AA9" i="15"/>
  <c r="AA10" i="15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70" i="15"/>
  <c r="AA71" i="15"/>
  <c r="AA72" i="15"/>
  <c r="AA73" i="15"/>
  <c r="AA74" i="15"/>
  <c r="AA75" i="15"/>
  <c r="AA76" i="15"/>
  <c r="AA77" i="15"/>
  <c r="AA78" i="15"/>
  <c r="AA79" i="15"/>
  <c r="AA80" i="15"/>
  <c r="AA81" i="15"/>
  <c r="AA82" i="15"/>
  <c r="AA83" i="15"/>
  <c r="AA84" i="15"/>
  <c r="AA85" i="15"/>
  <c r="AA86" i="15"/>
  <c r="AA4" i="15"/>
  <c r="Z4" i="15"/>
  <c r="AK5" i="19"/>
  <c r="AK6" i="19"/>
  <c r="AK7" i="19"/>
  <c r="AK8" i="19"/>
  <c r="AK9" i="19"/>
  <c r="AK10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71" i="19"/>
  <c r="AK4" i="19"/>
  <c r="AJ5" i="19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J4" i="19"/>
  <c r="AH4" i="19"/>
  <c r="AG4" i="19"/>
  <c r="AJ193" i="16" l="1"/>
  <c r="AJ185" i="16"/>
  <c r="AJ177" i="16"/>
  <c r="AJ169" i="16"/>
  <c r="AJ161" i="16"/>
  <c r="AJ153" i="16"/>
  <c r="AJ145" i="16"/>
  <c r="AJ137" i="16"/>
  <c r="AJ129" i="16"/>
  <c r="AJ121" i="16"/>
  <c r="AJ113" i="16"/>
  <c r="AJ105" i="16"/>
  <c r="AJ97" i="16"/>
  <c r="AJ209" i="16"/>
  <c r="AJ201" i="16"/>
  <c r="AJ213" i="16"/>
  <c r="AJ205" i="16"/>
  <c r="AJ197" i="16"/>
  <c r="AJ189" i="16"/>
  <c r="AJ181" i="16"/>
  <c r="AJ173" i="16"/>
  <c r="AJ165" i="16"/>
  <c r="AJ157" i="16"/>
  <c r="AJ149" i="16"/>
  <c r="AJ141" i="16"/>
  <c r="AJ133" i="16"/>
  <c r="AJ125" i="16"/>
  <c r="AJ117" i="16"/>
  <c r="AJ109" i="16"/>
  <c r="AJ101" i="16"/>
  <c r="AJ93" i="16"/>
  <c r="AJ83" i="16"/>
  <c r="AJ79" i="16"/>
  <c r="AJ75" i="16"/>
  <c r="AJ71" i="16"/>
  <c r="AJ67" i="16"/>
  <c r="AJ63" i="16"/>
  <c r="AJ59" i="16"/>
  <c r="AJ55" i="16"/>
  <c r="AJ51" i="16"/>
  <c r="AJ47" i="16"/>
  <c r="AJ43" i="16"/>
  <c r="AJ39" i="16"/>
  <c r="AJ35" i="16"/>
  <c r="AJ31" i="16"/>
  <c r="AJ27" i="16"/>
  <c r="AJ23" i="16"/>
  <c r="AJ19" i="16"/>
  <c r="AJ15" i="16"/>
  <c r="AJ11" i="16"/>
  <c r="AJ7" i="16"/>
  <c r="AJ89" i="16"/>
  <c r="AJ85" i="16"/>
  <c r="AJ81" i="16"/>
  <c r="AJ77" i="16"/>
  <c r="AJ73" i="16"/>
  <c r="AJ69" i="16"/>
  <c r="AJ65" i="16"/>
  <c r="AJ61" i="16"/>
  <c r="AJ57" i="16"/>
  <c r="AJ53" i="16"/>
  <c r="AJ49" i="16"/>
  <c r="AJ45" i="16"/>
  <c r="AJ41" i="16"/>
  <c r="AJ37" i="16"/>
  <c r="AJ33" i="16"/>
  <c r="AJ29" i="16"/>
  <c r="AJ25" i="16"/>
  <c r="AJ21" i="16"/>
  <c r="AJ17" i="16"/>
  <c r="AJ13" i="16"/>
  <c r="AJ9" i="16"/>
  <c r="AJ91" i="16"/>
  <c r="AJ87" i="16"/>
  <c r="D6" i="83"/>
  <c r="AG6" i="19" l="1"/>
  <c r="AB6" i="15" l="1"/>
  <c r="AB7" i="15"/>
  <c r="AB10" i="15"/>
  <c r="AB11" i="15"/>
  <c r="AB14" i="15"/>
  <c r="AB15" i="15"/>
  <c r="AB18" i="15"/>
  <c r="AB19" i="15"/>
  <c r="AB22" i="15"/>
  <c r="AB23" i="15"/>
  <c r="AB26" i="15"/>
  <c r="AB27" i="15"/>
  <c r="AB30" i="15"/>
  <c r="AB31" i="15"/>
  <c r="AB34" i="15"/>
  <c r="AB35" i="15"/>
  <c r="AB38" i="15"/>
  <c r="AB39" i="15"/>
  <c r="AB42" i="15"/>
  <c r="AB43" i="15"/>
  <c r="AB46" i="15"/>
  <c r="AB47" i="15"/>
  <c r="AB50" i="15"/>
  <c r="AB51" i="15"/>
  <c r="AB54" i="15"/>
  <c r="AB55" i="15"/>
  <c r="AB58" i="15"/>
  <c r="AB59" i="15"/>
  <c r="AB62" i="15"/>
  <c r="AB63" i="15"/>
  <c r="AB66" i="15"/>
  <c r="AB67" i="15"/>
  <c r="AB70" i="15"/>
  <c r="AB71" i="15"/>
  <c r="AB74" i="15"/>
  <c r="AB75" i="15"/>
  <c r="AB78" i="15"/>
  <c r="AB79" i="15"/>
  <c r="AB82" i="15"/>
  <c r="AB83" i="15"/>
  <c r="AB86" i="15"/>
  <c r="AH5" i="19"/>
  <c r="AH6" i="19"/>
  <c r="AH7" i="19"/>
  <c r="AH8" i="19"/>
  <c r="AH9" i="19"/>
  <c r="AH10" i="19"/>
  <c r="AH11" i="19"/>
  <c r="AH12" i="19"/>
  <c r="AH13" i="19"/>
  <c r="AH14" i="19"/>
  <c r="AH15" i="19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H28" i="19"/>
  <c r="AH29" i="19"/>
  <c r="AH30" i="19"/>
  <c r="AH31" i="19"/>
  <c r="AH32" i="19"/>
  <c r="AH33" i="19"/>
  <c r="AH34" i="19"/>
  <c r="AH35" i="19"/>
  <c r="AH36" i="19"/>
  <c r="AH37" i="19"/>
  <c r="AH38" i="19"/>
  <c r="AH39" i="19"/>
  <c r="AH40" i="19"/>
  <c r="AH41" i="19"/>
  <c r="AH42" i="19"/>
  <c r="AH43" i="19"/>
  <c r="AH44" i="19"/>
  <c r="AH45" i="19"/>
  <c r="AH46" i="19"/>
  <c r="AH47" i="19"/>
  <c r="AH48" i="19"/>
  <c r="AH49" i="19"/>
  <c r="AH50" i="19"/>
  <c r="AH51" i="19"/>
  <c r="AH52" i="19"/>
  <c r="AH53" i="19"/>
  <c r="AH54" i="19"/>
  <c r="AH55" i="19"/>
  <c r="AH56" i="19"/>
  <c r="AH57" i="19"/>
  <c r="AH58" i="19"/>
  <c r="AH59" i="19"/>
  <c r="AH60" i="19"/>
  <c r="AH61" i="19"/>
  <c r="AH62" i="19"/>
  <c r="AH63" i="19"/>
  <c r="AH64" i="19"/>
  <c r="AH65" i="19"/>
  <c r="AH66" i="19"/>
  <c r="AH67" i="19"/>
  <c r="AH68" i="19"/>
  <c r="AH69" i="19"/>
  <c r="AH70" i="19"/>
  <c r="AH71" i="19"/>
  <c r="AG5" i="19"/>
  <c r="AG7" i="19"/>
  <c r="AG8" i="19"/>
  <c r="AG9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71" i="19"/>
  <c r="AB85" i="15" l="1"/>
  <c r="AB77" i="15"/>
  <c r="AB69" i="15"/>
  <c r="AB61" i="15"/>
  <c r="AB53" i="15"/>
  <c r="AB49" i="15"/>
  <c r="AB45" i="15"/>
  <c r="AB41" i="15"/>
  <c r="AB37" i="15"/>
  <c r="AB33" i="15"/>
  <c r="AB29" i="15"/>
  <c r="AB25" i="15"/>
  <c r="AB21" i="15"/>
  <c r="AB17" i="15"/>
  <c r="AB13" i="15"/>
  <c r="AB9" i="15"/>
  <c r="AB5" i="15"/>
  <c r="AB81" i="15"/>
  <c r="AB73" i="15"/>
  <c r="AB65" i="15"/>
  <c r="AB57" i="15"/>
  <c r="AB84" i="15"/>
  <c r="AB80" i="15"/>
  <c r="AB76" i="15"/>
  <c r="AB72" i="15"/>
  <c r="AB68" i="15"/>
  <c r="AB64" i="15"/>
  <c r="AB60" i="15"/>
  <c r="AB56" i="15"/>
  <c r="AB52" i="15"/>
  <c r="AB48" i="15"/>
  <c r="AB44" i="15"/>
  <c r="AB40" i="15"/>
  <c r="AB36" i="15"/>
  <c r="AB32" i="15"/>
  <c r="AB28" i="15"/>
  <c r="AB24" i="15"/>
  <c r="AB20" i="15"/>
  <c r="AB16" i="15"/>
  <c r="AB12" i="15"/>
  <c r="AB8" i="15"/>
  <c r="AG5" i="34"/>
  <c r="AG6" i="34"/>
  <c r="AG7" i="34"/>
  <c r="AG8" i="34"/>
  <c r="AG9" i="34"/>
  <c r="AG10" i="34"/>
  <c r="AG11" i="34"/>
  <c r="AG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F4" i="32" l="1"/>
  <c r="AF5" i="34"/>
  <c r="AF6" i="34"/>
  <c r="AF7" i="34"/>
  <c r="AF8" i="34"/>
  <c r="AF9" i="34"/>
  <c r="AF10" i="34"/>
  <c r="AF11" i="34"/>
  <c r="AF12" i="34"/>
  <c r="AF13" i="34"/>
  <c r="AF14" i="34"/>
  <c r="AF15" i="34"/>
  <c r="AF16" i="34"/>
  <c r="AF17" i="34"/>
  <c r="AF18" i="34"/>
  <c r="AF19" i="34"/>
  <c r="AF20" i="34"/>
  <c r="AF21" i="34"/>
  <c r="AF22" i="34"/>
  <c r="AF23" i="34"/>
  <c r="AF24" i="34"/>
  <c r="AF25" i="34"/>
  <c r="AF26" i="34"/>
  <c r="AF27" i="34"/>
  <c r="AF28" i="34"/>
  <c r="AF29" i="34"/>
  <c r="AF30" i="34"/>
  <c r="AF31" i="34"/>
  <c r="AF32" i="34"/>
  <c r="AF33" i="34"/>
  <c r="AF34" i="34"/>
  <c r="AF35" i="34"/>
  <c r="AF36" i="34"/>
  <c r="AF37" i="34"/>
  <c r="AF38" i="34"/>
  <c r="AF39" i="34"/>
  <c r="AF40" i="34"/>
  <c r="AF41" i="34"/>
  <c r="AF42" i="34"/>
  <c r="AF43" i="34"/>
  <c r="AF44" i="34"/>
  <c r="AF45" i="34"/>
  <c r="AF46" i="34"/>
  <c r="AF47" i="34"/>
  <c r="AF48" i="34"/>
  <c r="AF49" i="34"/>
  <c r="AF50" i="34"/>
  <c r="AF51" i="34"/>
  <c r="AF52" i="34"/>
  <c r="AF53" i="34"/>
  <c r="AF54" i="34"/>
  <c r="AF55" i="34"/>
  <c r="AF56" i="34"/>
  <c r="AF57" i="34"/>
  <c r="AF58" i="34"/>
  <c r="AF59" i="34"/>
  <c r="AF60" i="34"/>
  <c r="AF61" i="34"/>
  <c r="AF62" i="34"/>
  <c r="AF63" i="34"/>
  <c r="AF64" i="34"/>
  <c r="AF65" i="34"/>
  <c r="AF66" i="34"/>
  <c r="AF67" i="34"/>
  <c r="AF68" i="34"/>
  <c r="AF69" i="34"/>
  <c r="AF70" i="34"/>
  <c r="AF71" i="34"/>
  <c r="AF72" i="34"/>
  <c r="AF73" i="34"/>
  <c r="AF74" i="34"/>
  <c r="AF75" i="34"/>
  <c r="AF76" i="34"/>
  <c r="AF77" i="34"/>
  <c r="AF78" i="34"/>
  <c r="AF79" i="34"/>
  <c r="AF80" i="34"/>
  <c r="AF81" i="34"/>
  <c r="AF82" i="34"/>
  <c r="AF83" i="34"/>
  <c r="AF84" i="34"/>
  <c r="AF85" i="34"/>
  <c r="AF86" i="34"/>
  <c r="AI4" i="19" l="1"/>
  <c r="H24" i="11" l="1"/>
  <c r="J698" i="61"/>
  <c r="J124" i="61"/>
  <c r="J110" i="61" l="1"/>
  <c r="J699" i="61"/>
  <c r="J23" i="61"/>
  <c r="J428" i="61" l="1"/>
  <c r="H47" i="61" l="1"/>
  <c r="AK85" i="34" l="1"/>
  <c r="AK86" i="34"/>
  <c r="AH85" i="34"/>
  <c r="AH86" i="34"/>
  <c r="AN5" i="39"/>
  <c r="AN6" i="39"/>
  <c r="AN9" i="39"/>
  <c r="AN10" i="39"/>
  <c r="AN13" i="39"/>
  <c r="AN14" i="39"/>
  <c r="AN17" i="39"/>
  <c r="AN18" i="39"/>
  <c r="AN21" i="39"/>
  <c r="AN22" i="39"/>
  <c r="AN25" i="39"/>
  <c r="AN26" i="39"/>
  <c r="AN29" i="39"/>
  <c r="AN30" i="39"/>
  <c r="AN33" i="39"/>
  <c r="AN34" i="39"/>
  <c r="AN37" i="39"/>
  <c r="AN38" i="39"/>
  <c r="AN41" i="39"/>
  <c r="AN42" i="39"/>
  <c r="AN45" i="39"/>
  <c r="AN46" i="39"/>
  <c r="AN49" i="39"/>
  <c r="AN50" i="39"/>
  <c r="AN53" i="39"/>
  <c r="AN54" i="39"/>
  <c r="AN57" i="39"/>
  <c r="AN58" i="39"/>
  <c r="AN61" i="39"/>
  <c r="AN62" i="39"/>
  <c r="AN65" i="39"/>
  <c r="AN66" i="39"/>
  <c r="AN69" i="39"/>
  <c r="AN70" i="39"/>
  <c r="AN73" i="39"/>
  <c r="AN74" i="39"/>
  <c r="AN77" i="39"/>
  <c r="AN78" i="39"/>
  <c r="AN81" i="39"/>
  <c r="AN82" i="39"/>
  <c r="AN85" i="39"/>
  <c r="AN86" i="39"/>
  <c r="AN89" i="39"/>
  <c r="AN90" i="39"/>
  <c r="AN93" i="39"/>
  <c r="AN94" i="39"/>
  <c r="AN97" i="39"/>
  <c r="AN98" i="39"/>
  <c r="AN101" i="39"/>
  <c r="AN102" i="39"/>
  <c r="AN105" i="39"/>
  <c r="AN106" i="39"/>
  <c r="AN109" i="39"/>
  <c r="AN110" i="39"/>
  <c r="AN113" i="39"/>
  <c r="AN114" i="39"/>
  <c r="AN117" i="39"/>
  <c r="AN118" i="39"/>
  <c r="AN121" i="39"/>
  <c r="AN122" i="39"/>
  <c r="AN125" i="39"/>
  <c r="AN126" i="39"/>
  <c r="AN129" i="39"/>
  <c r="AN130" i="39"/>
  <c r="AN4" i="39" l="1"/>
  <c r="AN128" i="39"/>
  <c r="AN124" i="39"/>
  <c r="AN120" i="39"/>
  <c r="AN116" i="39"/>
  <c r="AN112" i="39"/>
  <c r="AN108" i="39"/>
  <c r="AN104" i="39"/>
  <c r="AN100" i="39"/>
  <c r="AN96" i="39"/>
  <c r="AN92" i="39"/>
  <c r="AN88" i="39"/>
  <c r="AN84" i="39"/>
  <c r="AN80" i="39"/>
  <c r="AN76" i="39"/>
  <c r="AN72" i="39"/>
  <c r="AN68" i="39"/>
  <c r="AN64" i="39"/>
  <c r="AN60" i="39"/>
  <c r="AN56" i="39"/>
  <c r="AN52" i="39"/>
  <c r="AN48" i="39"/>
  <c r="AN44" i="39"/>
  <c r="AN40" i="39"/>
  <c r="AN36" i="39"/>
  <c r="AN32" i="39"/>
  <c r="AN28" i="39"/>
  <c r="AN24" i="39"/>
  <c r="AN20" i="39"/>
  <c r="AN16" i="39"/>
  <c r="AN12" i="39"/>
  <c r="AN8" i="39"/>
  <c r="AN127" i="39"/>
  <c r="AN123" i="39"/>
  <c r="AN119" i="39"/>
  <c r="AN115" i="39"/>
  <c r="AN111" i="39"/>
  <c r="AN107" i="39"/>
  <c r="AN103" i="39"/>
  <c r="AN99" i="39"/>
  <c r="AN95" i="39"/>
  <c r="AN91" i="39"/>
  <c r="AN87" i="39"/>
  <c r="AN83" i="39"/>
  <c r="AN79" i="39"/>
  <c r="AN75" i="39"/>
  <c r="AN71" i="39"/>
  <c r="AN67" i="39"/>
  <c r="AN63" i="39"/>
  <c r="AN59" i="39"/>
  <c r="AN55" i="39"/>
  <c r="AN51" i="39"/>
  <c r="AN47" i="39"/>
  <c r="AN43" i="39"/>
  <c r="AN39" i="39"/>
  <c r="AN35" i="39"/>
  <c r="AN31" i="39"/>
  <c r="AN27" i="39"/>
  <c r="AN23" i="39"/>
  <c r="AN19" i="39"/>
  <c r="AN15" i="39"/>
  <c r="AN11" i="39"/>
  <c r="AN7" i="39"/>
  <c r="P20" i="61"/>
  <c r="J16" i="61"/>
  <c r="M16" i="61"/>
  <c r="L16" i="61"/>
  <c r="AI5" i="19"/>
  <c r="AI6" i="19"/>
  <c r="AI7" i="19"/>
  <c r="AI9" i="19"/>
  <c r="AI10" i="19"/>
  <c r="AI13" i="19"/>
  <c r="AI14" i="19"/>
  <c r="AI15" i="19"/>
  <c r="AI17" i="19"/>
  <c r="AI18" i="19"/>
  <c r="AI21" i="19"/>
  <c r="AI22" i="19"/>
  <c r="AI23" i="19"/>
  <c r="AI25" i="19"/>
  <c r="AI26" i="19"/>
  <c r="AI30" i="19"/>
  <c r="AI31" i="19"/>
  <c r="AI33" i="19"/>
  <c r="AI34" i="19"/>
  <c r="AI37" i="19"/>
  <c r="AI38" i="19"/>
  <c r="AI39" i="19"/>
  <c r="AI41" i="19"/>
  <c r="AI42" i="19"/>
  <c r="AI45" i="19"/>
  <c r="AI46" i="19"/>
  <c r="AI47" i="19"/>
  <c r="AI49" i="19"/>
  <c r="AI50" i="19"/>
  <c r="AI53" i="19"/>
  <c r="AI54" i="19"/>
  <c r="AI55" i="19"/>
  <c r="AI57" i="19"/>
  <c r="AI58" i="19"/>
  <c r="AI61" i="19"/>
  <c r="AI62" i="19"/>
  <c r="AI63" i="19"/>
  <c r="AI65" i="19"/>
  <c r="AI66" i="19"/>
  <c r="AI69" i="19"/>
  <c r="AI70" i="19"/>
  <c r="AI71" i="19"/>
  <c r="AI67" i="19" l="1"/>
  <c r="AI59" i="19"/>
  <c r="AI51" i="19"/>
  <c r="AI43" i="19"/>
  <c r="AI35" i="19"/>
  <c r="AI27" i="19"/>
  <c r="AI19" i="19"/>
  <c r="AI11" i="19"/>
  <c r="AI64" i="19"/>
  <c r="AI52" i="19"/>
  <c r="AI40" i="19"/>
  <c r="AI28" i="19"/>
  <c r="AI16" i="19"/>
  <c r="AI60" i="19"/>
  <c r="AI48" i="19"/>
  <c r="AI36" i="19"/>
  <c r="AI24" i="19"/>
  <c r="AI8" i="19"/>
  <c r="AI68" i="19"/>
  <c r="AI56" i="19"/>
  <c r="AI44" i="19"/>
  <c r="AI32" i="19"/>
  <c r="AI20" i="19"/>
  <c r="K16" i="61" s="1"/>
  <c r="AI12" i="19"/>
  <c r="AL4" i="19"/>
  <c r="AG3" i="19"/>
  <c r="AF6" i="32"/>
  <c r="AF7" i="32"/>
  <c r="AF10" i="32"/>
  <c r="AF11" i="32"/>
  <c r="AF14" i="32"/>
  <c r="AF15" i="32"/>
  <c r="AF18" i="32"/>
  <c r="AF19" i="32"/>
  <c r="AF22" i="32"/>
  <c r="AF23" i="32"/>
  <c r="AF26" i="32"/>
  <c r="AF27" i="32"/>
  <c r="AF30" i="32"/>
  <c r="AF31" i="32"/>
  <c r="AF34" i="32"/>
  <c r="AF35" i="32"/>
  <c r="AF38" i="32"/>
  <c r="AF39" i="32"/>
  <c r="AF42" i="32"/>
  <c r="AF43" i="32"/>
  <c r="AF46" i="32"/>
  <c r="AF47" i="32"/>
  <c r="AF50" i="32"/>
  <c r="AF51" i="32"/>
  <c r="AF54" i="32"/>
  <c r="AF55" i="32"/>
  <c r="AF58" i="32"/>
  <c r="AF59" i="32"/>
  <c r="AF62" i="32"/>
  <c r="AF63" i="32"/>
  <c r="AF66" i="32"/>
  <c r="AF67" i="32"/>
  <c r="AF70" i="32"/>
  <c r="AF71" i="32"/>
  <c r="AF74" i="32"/>
  <c r="AF75" i="32"/>
  <c r="AF78" i="32"/>
  <c r="AF79" i="32"/>
  <c r="AF82" i="32"/>
  <c r="AF83" i="32"/>
  <c r="AF86" i="32"/>
  <c r="AF87" i="32"/>
  <c r="AF90" i="32"/>
  <c r="AF91" i="32"/>
  <c r="AF94" i="32"/>
  <c r="AF95" i="32"/>
  <c r="AF98" i="32"/>
  <c r="AF99" i="32"/>
  <c r="AF102" i="32"/>
  <c r="AF103" i="32"/>
  <c r="AF106" i="32"/>
  <c r="AF107" i="32"/>
  <c r="AF110" i="32"/>
  <c r="AF111" i="32"/>
  <c r="AF114" i="32"/>
  <c r="AF115" i="32"/>
  <c r="AF118" i="32"/>
  <c r="AF119" i="32"/>
  <c r="AF122" i="32"/>
  <c r="AF123" i="32"/>
  <c r="AF126" i="32"/>
  <c r="AF127" i="32"/>
  <c r="AF130" i="32"/>
  <c r="AF131" i="32"/>
  <c r="AF134" i="32"/>
  <c r="AF135" i="32"/>
  <c r="AF138" i="32"/>
  <c r="AF139" i="32"/>
  <c r="AF142" i="32"/>
  <c r="AF143" i="32"/>
  <c r="AF146" i="32"/>
  <c r="AF147" i="32"/>
  <c r="AF150" i="32"/>
  <c r="AF151" i="32"/>
  <c r="AF154" i="32"/>
  <c r="AF155" i="32"/>
  <c r="AF158" i="32"/>
  <c r="AF159" i="32"/>
  <c r="AF162" i="32"/>
  <c r="AF163" i="32"/>
  <c r="AF166" i="32"/>
  <c r="AF167" i="32"/>
  <c r="AF170" i="32"/>
  <c r="AF171" i="32"/>
  <c r="AF174" i="32"/>
  <c r="AF175" i="32"/>
  <c r="AF178" i="32"/>
  <c r="AF179" i="32"/>
  <c r="AF182" i="32"/>
  <c r="AF183" i="32"/>
  <c r="AF186" i="32"/>
  <c r="AF187" i="32"/>
  <c r="AF189" i="32" l="1"/>
  <c r="AF185" i="32"/>
  <c r="AF181" i="32"/>
  <c r="AF177" i="32"/>
  <c r="AF173" i="32"/>
  <c r="AF169" i="32"/>
  <c r="AF165" i="32"/>
  <c r="AF161" i="32"/>
  <c r="AF157" i="32"/>
  <c r="AF153" i="32"/>
  <c r="AF149" i="32"/>
  <c r="AF145" i="32"/>
  <c r="AF141" i="32"/>
  <c r="AF137" i="32"/>
  <c r="AF133" i="32"/>
  <c r="AF129" i="32"/>
  <c r="AF125" i="32"/>
  <c r="AF121" i="32"/>
  <c r="AF117" i="32"/>
  <c r="AF113" i="32"/>
  <c r="AF109" i="32"/>
  <c r="AF105" i="32"/>
  <c r="AF101" i="32"/>
  <c r="AF97" i="32"/>
  <c r="AF93" i="32"/>
  <c r="AF89" i="32"/>
  <c r="AF85" i="32"/>
  <c r="AF81" i="32"/>
  <c r="AF77" i="32"/>
  <c r="AF73" i="32"/>
  <c r="AF69" i="32"/>
  <c r="AF65" i="32"/>
  <c r="AF61" i="32"/>
  <c r="AF57" i="32"/>
  <c r="AF53" i="32"/>
  <c r="AF49" i="32"/>
  <c r="AF45" i="32"/>
  <c r="AF41" i="32"/>
  <c r="AF37" i="32"/>
  <c r="AF33" i="32"/>
  <c r="AF29" i="32"/>
  <c r="AF25" i="32"/>
  <c r="AF21" i="32"/>
  <c r="AF17" i="32"/>
  <c r="AF13" i="32"/>
  <c r="AF9" i="32"/>
  <c r="AF5" i="32"/>
  <c r="AF188" i="32"/>
  <c r="AF184" i="32"/>
  <c r="AF180" i="32"/>
  <c r="AF176" i="32"/>
  <c r="AF172" i="32"/>
  <c r="AF168" i="32"/>
  <c r="AF164" i="32"/>
  <c r="AF160" i="32"/>
  <c r="AF156" i="32"/>
  <c r="AF152" i="32"/>
  <c r="AF148" i="32"/>
  <c r="AF144" i="32"/>
  <c r="AF140" i="32"/>
  <c r="AF136" i="32"/>
  <c r="AF132" i="32"/>
  <c r="AF128" i="32"/>
  <c r="AF124" i="32"/>
  <c r="AF120" i="32"/>
  <c r="AF116" i="32"/>
  <c r="AF112" i="32"/>
  <c r="AF108" i="32"/>
  <c r="AF104" i="32"/>
  <c r="AF100" i="32"/>
  <c r="AF96" i="32"/>
  <c r="AF92" i="32"/>
  <c r="AF88" i="32"/>
  <c r="AF84" i="32"/>
  <c r="AF80" i="32"/>
  <c r="AF76" i="32"/>
  <c r="AF72" i="32"/>
  <c r="AF68" i="32"/>
  <c r="AF64" i="32"/>
  <c r="AF60" i="32"/>
  <c r="AF56" i="32"/>
  <c r="AF52" i="32"/>
  <c r="AF48" i="32"/>
  <c r="AF44" i="32"/>
  <c r="AF40" i="32"/>
  <c r="AF36" i="32"/>
  <c r="AF32" i="32"/>
  <c r="AF28" i="32"/>
  <c r="AF24" i="32"/>
  <c r="AF20" i="32"/>
  <c r="AF16" i="32"/>
  <c r="AF12" i="32"/>
  <c r="AF8" i="32"/>
  <c r="O179" i="61" l="1"/>
  <c r="AK3" i="19" l="1"/>
  <c r="AH3" i="19"/>
  <c r="AJ3" i="19"/>
  <c r="J62" i="61"/>
  <c r="AL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AH10" i="34" l="1"/>
  <c r="AH18" i="34"/>
  <c r="AH26" i="34"/>
  <c r="AH34" i="34"/>
  <c r="AH42" i="34"/>
  <c r="AH50" i="34"/>
  <c r="AH58" i="34"/>
  <c r="AH66" i="34"/>
  <c r="AH74" i="34"/>
  <c r="AH82" i="34"/>
  <c r="AH4" i="34"/>
  <c r="AH79" i="34" l="1"/>
  <c r="AH71" i="34"/>
  <c r="AH63" i="34"/>
  <c r="AH55" i="34"/>
  <c r="AH47" i="34"/>
  <c r="AH39" i="34"/>
  <c r="AH31" i="34"/>
  <c r="AH23" i="34"/>
  <c r="AH15" i="34"/>
  <c r="AH7" i="34"/>
  <c r="AH84" i="34"/>
  <c r="AH76" i="34"/>
  <c r="AH68" i="34"/>
  <c r="AH60" i="34"/>
  <c r="AH52" i="34"/>
  <c r="AH44" i="34"/>
  <c r="AH36" i="34"/>
  <c r="AH28" i="34"/>
  <c r="AH20" i="34"/>
  <c r="AH12" i="34"/>
  <c r="AH83" i="34"/>
  <c r="AH75" i="34"/>
  <c r="AH67" i="34"/>
  <c r="AH59" i="34"/>
  <c r="AH51" i="34"/>
  <c r="AH43" i="34"/>
  <c r="AH35" i="34"/>
  <c r="AH27" i="34"/>
  <c r="AH19" i="34"/>
  <c r="AH11" i="34"/>
  <c r="AH70" i="34"/>
  <c r="AH54" i="34"/>
  <c r="AH38" i="34"/>
  <c r="AH22" i="34"/>
  <c r="AH14" i="34"/>
  <c r="AH77" i="34"/>
  <c r="AH69" i="34"/>
  <c r="AH61" i="34"/>
  <c r="AH53" i="34"/>
  <c r="AH45" i="34"/>
  <c r="AH37" i="34"/>
  <c r="AH29" i="34"/>
  <c r="AH21" i="34"/>
  <c r="AH13" i="34"/>
  <c r="AH5" i="34"/>
  <c r="AH78" i="34"/>
  <c r="AH62" i="34"/>
  <c r="AH46" i="34"/>
  <c r="AH30" i="34"/>
  <c r="AH6" i="34"/>
  <c r="AH81" i="34"/>
  <c r="AH73" i="34"/>
  <c r="AH65" i="34"/>
  <c r="AH57" i="34"/>
  <c r="AH49" i="34"/>
  <c r="AH41" i="34"/>
  <c r="AH33" i="34"/>
  <c r="AH25" i="34"/>
  <c r="AH17" i="34"/>
  <c r="AH9" i="34"/>
  <c r="AH80" i="34"/>
  <c r="AH72" i="34"/>
  <c r="AH64" i="34"/>
  <c r="AH56" i="34"/>
  <c r="AH48" i="34"/>
  <c r="AH40" i="34"/>
  <c r="AH32" i="34"/>
  <c r="AH24" i="34"/>
  <c r="AH16" i="34"/>
  <c r="AH8" i="34"/>
  <c r="AE3" i="32"/>
  <c r="J852" i="61"/>
  <c r="AB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Z3" i="15" l="1"/>
  <c r="AM3" i="30"/>
  <c r="O433" i="61"/>
  <c r="H419" i="61"/>
  <c r="H416" i="61"/>
  <c r="H236" i="61"/>
  <c r="H426" i="61"/>
  <c r="J243" i="61"/>
  <c r="P236" i="61"/>
  <c r="P419" i="61"/>
  <c r="J418" i="61"/>
  <c r="J419" i="61" s="1"/>
  <c r="AL6" i="30" l="1"/>
  <c r="AL8" i="30"/>
  <c r="AL9" i="30"/>
  <c r="AL12" i="30"/>
  <c r="AL14" i="30"/>
  <c r="AL16" i="30"/>
  <c r="AL20" i="30"/>
  <c r="AL22" i="30"/>
  <c r="AL24" i="30"/>
  <c r="AL25" i="30"/>
  <c r="AL28" i="30"/>
  <c r="AL30" i="30"/>
  <c r="AL32" i="30"/>
  <c r="AL36" i="30"/>
  <c r="AL38" i="30"/>
  <c r="AL40" i="30"/>
  <c r="AL41" i="30"/>
  <c r="AL44" i="30"/>
  <c r="AL46" i="30"/>
  <c r="AL48" i="30"/>
  <c r="AL52" i="30"/>
  <c r="AL54" i="30"/>
  <c r="AL56" i="30"/>
  <c r="AL57" i="30"/>
  <c r="AL60" i="30"/>
  <c r="AL62" i="30"/>
  <c r="AL64" i="30"/>
  <c r="AL68" i="30"/>
  <c r="AL70" i="30"/>
  <c r="AL72" i="30"/>
  <c r="AL73" i="30"/>
  <c r="AL76" i="30"/>
  <c r="AL78" i="30"/>
  <c r="AL80" i="30"/>
  <c r="AL84" i="30"/>
  <c r="AL86" i="30"/>
  <c r="AL88" i="30"/>
  <c r="AL89" i="30"/>
  <c r="AL92" i="30"/>
  <c r="AL94" i="30"/>
  <c r="AL96" i="30"/>
  <c r="AL100" i="30"/>
  <c r="AL102" i="30"/>
  <c r="AL104" i="30"/>
  <c r="AL105" i="30"/>
  <c r="AL108" i="30"/>
  <c r="AL110" i="30"/>
  <c r="AL112" i="30"/>
  <c r="AL116" i="30"/>
  <c r="AL118" i="30"/>
  <c r="AL120" i="30"/>
  <c r="AL121" i="30"/>
  <c r="AL124" i="30"/>
  <c r="AL126" i="30"/>
  <c r="AL128" i="30"/>
  <c r="AL132" i="30"/>
  <c r="AL134" i="30"/>
  <c r="AL136" i="30"/>
  <c r="AL137" i="30"/>
  <c r="AL140" i="30"/>
  <c r="AL142" i="30"/>
  <c r="AL144" i="30"/>
  <c r="AL148" i="30"/>
  <c r="AL150" i="30"/>
  <c r="AL152" i="30"/>
  <c r="AL153" i="30"/>
  <c r="M418" i="61"/>
  <c r="M419" i="61" s="1"/>
  <c r="L418" i="61"/>
  <c r="K418" i="61" l="1"/>
  <c r="K419" i="61" s="1"/>
  <c r="AL145" i="30"/>
  <c r="AL129" i="30"/>
  <c r="AL113" i="30"/>
  <c r="AL97" i="30"/>
  <c r="AL81" i="30"/>
  <c r="AL65" i="30"/>
  <c r="AL49" i="30"/>
  <c r="AL33" i="30"/>
  <c r="AL17" i="30"/>
  <c r="AL149" i="30"/>
  <c r="AL141" i="30"/>
  <c r="AL133" i="30"/>
  <c r="AL125" i="30"/>
  <c r="AL117" i="30"/>
  <c r="AL109" i="30"/>
  <c r="AL101" i="30"/>
  <c r="AL93" i="30"/>
  <c r="AL85" i="30"/>
  <c r="AL77" i="30"/>
  <c r="AL69" i="30"/>
  <c r="AL61" i="30"/>
  <c r="AL53" i="30"/>
  <c r="AL45" i="30"/>
  <c r="AL37" i="30"/>
  <c r="AL29" i="30"/>
  <c r="AL21" i="30"/>
  <c r="AL13" i="30"/>
  <c r="AL5" i="30"/>
  <c r="AL139" i="30"/>
  <c r="AL115" i="30"/>
  <c r="AL83" i="30"/>
  <c r="AL59" i="30"/>
  <c r="AL35" i="30"/>
  <c r="AL11" i="30"/>
  <c r="AL154" i="30"/>
  <c r="AL146" i="30"/>
  <c r="AL138" i="30"/>
  <c r="AL130" i="30"/>
  <c r="AL122" i="30"/>
  <c r="AL114" i="30"/>
  <c r="AL106" i="30"/>
  <c r="AL98" i="30"/>
  <c r="AL90" i="30"/>
  <c r="AL82" i="30"/>
  <c r="AL74" i="30"/>
  <c r="AL66" i="30"/>
  <c r="AL58" i="30"/>
  <c r="AL50" i="30"/>
  <c r="AL42" i="30"/>
  <c r="AL34" i="30"/>
  <c r="AL26" i="30"/>
  <c r="AL18" i="30"/>
  <c r="AL10" i="30"/>
  <c r="AL147" i="30"/>
  <c r="AL131" i="30"/>
  <c r="AL107" i="30"/>
  <c r="AL91" i="30"/>
  <c r="AL67" i="30"/>
  <c r="AL43" i="30"/>
  <c r="AL27" i="30"/>
  <c r="AL151" i="30"/>
  <c r="AL143" i="30"/>
  <c r="AL135" i="30"/>
  <c r="AL127" i="30"/>
  <c r="AL119" i="30"/>
  <c r="AL111" i="30"/>
  <c r="AL103" i="30"/>
  <c r="AL95" i="30"/>
  <c r="AL87" i="30"/>
  <c r="AL79" i="30"/>
  <c r="AL71" i="30"/>
  <c r="AL63" i="30"/>
  <c r="AL55" i="30"/>
  <c r="AL47" i="30"/>
  <c r="AL39" i="30"/>
  <c r="AL31" i="30"/>
  <c r="AL23" i="30"/>
  <c r="AL15" i="30"/>
  <c r="AL7" i="30"/>
  <c r="AL123" i="30"/>
  <c r="AL99" i="30"/>
  <c r="AL75" i="30"/>
  <c r="AL51" i="30"/>
  <c r="AL19" i="30"/>
  <c r="R418" i="61"/>
  <c r="L419" i="61"/>
  <c r="Q418" i="61"/>
  <c r="AJ3" i="30"/>
  <c r="AF3" i="34"/>
  <c r="AA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F36" i="11"/>
  <c r="F20" i="11"/>
  <c r="B18" i="11"/>
  <c r="J15" i="11"/>
  <c r="D14" i="11"/>
  <c r="L12" i="11"/>
  <c r="H36" i="11" l="1"/>
  <c r="AH3" i="16"/>
  <c r="AJ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7" i="61"/>
  <c r="K38" i="61"/>
  <c r="K39" i="61"/>
  <c r="K43" i="61"/>
  <c r="K44" i="61"/>
  <c r="K45" i="61"/>
  <c r="K46" i="61"/>
  <c r="K55" i="61"/>
  <c r="K56" i="61"/>
  <c r="K57" i="61"/>
  <c r="AL29" i="19" l="1"/>
  <c r="AL5" i="19"/>
  <c r="AL63" i="19"/>
  <c r="AL54" i="19"/>
  <c r="AL22" i="19"/>
  <c r="AL6" i="19"/>
  <c r="AL66" i="19"/>
  <c r="AL57" i="19"/>
  <c r="AL49" i="19"/>
  <c r="AL41" i="19"/>
  <c r="AL33" i="19"/>
  <c r="AL25" i="19"/>
  <c r="AL17" i="19"/>
  <c r="AL9" i="19"/>
  <c r="AL32" i="19"/>
  <c r="AL24" i="19"/>
  <c r="AL8" i="19"/>
  <c r="AL69" i="19"/>
  <c r="AL61" i="19"/>
  <c r="AL36" i="19"/>
  <c r="AL20" i="19"/>
  <c r="AL12" i="19"/>
  <c r="AL64" i="19"/>
  <c r="AL47" i="19"/>
  <c r="AL7" i="19"/>
  <c r="AL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L56" i="19"/>
  <c r="AL55" i="19"/>
  <c r="AL48" i="19"/>
  <c r="AL16" i="19"/>
  <c r="AL23" i="19"/>
  <c r="AL15" i="19"/>
  <c r="L31" i="61"/>
  <c r="L41" i="61"/>
  <c r="L30" i="61"/>
  <c r="AL68" i="19"/>
  <c r="AL60" i="19"/>
  <c r="AL51" i="19"/>
  <c r="AL43" i="19"/>
  <c r="AL19" i="19"/>
  <c r="AL11" i="19"/>
  <c r="AL39" i="19"/>
  <c r="L27" i="61"/>
  <c r="AL40" i="19"/>
  <c r="AL67" i="19"/>
  <c r="AL58" i="19"/>
  <c r="AL50" i="19"/>
  <c r="AL42" i="19"/>
  <c r="AL34" i="19"/>
  <c r="AL26" i="19"/>
  <c r="AL18" i="19"/>
  <c r="AL10" i="19"/>
  <c r="AL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L71" i="19"/>
  <c r="AL46" i="19"/>
  <c r="AL38" i="19"/>
  <c r="AL30" i="19"/>
  <c r="AL14" i="19"/>
  <c r="L14" i="61"/>
  <c r="AL70" i="19"/>
  <c r="AL62" i="19"/>
  <c r="AL53" i="19"/>
  <c r="AL45" i="19"/>
  <c r="AL37" i="19"/>
  <c r="AL21" i="19"/>
  <c r="AL13" i="19"/>
  <c r="L13" i="61"/>
  <c r="M18" i="61"/>
  <c r="L64" i="61"/>
  <c r="L8" i="61"/>
  <c r="L15" i="61"/>
  <c r="AL52" i="19"/>
  <c r="AL44" i="19"/>
  <c r="AL28" i="19"/>
  <c r="L51" i="61"/>
  <c r="L63" i="61"/>
  <c r="AL27" i="19"/>
  <c r="AL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O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I7" i="32"/>
  <c r="AI8" i="32"/>
  <c r="AI9" i="32"/>
  <c r="AI10" i="32"/>
  <c r="AI15" i="32"/>
  <c r="AI16" i="32"/>
  <c r="AI17" i="32"/>
  <c r="AI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I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I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I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I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I160" i="32"/>
  <c r="L852" i="61"/>
  <c r="L853" i="61"/>
  <c r="L854" i="61"/>
  <c r="L858" i="61"/>
  <c r="L859" i="61"/>
  <c r="L860" i="61"/>
  <c r="L861" i="61"/>
  <c r="AI169" i="32"/>
  <c r="L865" i="61"/>
  <c r="L866" i="61"/>
  <c r="L867" i="61"/>
  <c r="L868" i="61"/>
  <c r="L869" i="61"/>
  <c r="AI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K5" i="34"/>
  <c r="AK7" i="34"/>
  <c r="AK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K29" i="34"/>
  <c r="L613" i="61"/>
  <c r="L614" i="61"/>
  <c r="L615" i="61"/>
  <c r="L616" i="61"/>
  <c r="L617" i="61"/>
  <c r="L618" i="61"/>
  <c r="L619" i="61"/>
  <c r="L620" i="61"/>
  <c r="L621" i="61"/>
  <c r="AK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K54" i="34"/>
  <c r="L642" i="61"/>
  <c r="L643" i="61"/>
  <c r="L644" i="61"/>
  <c r="L645" i="61"/>
  <c r="L646" i="61"/>
  <c r="AK60" i="34"/>
  <c r="L650" i="61"/>
  <c r="L651" i="61"/>
  <c r="L652" i="61"/>
  <c r="L653" i="61"/>
  <c r="L657" i="61"/>
  <c r="L658" i="61"/>
  <c r="AK68" i="34"/>
  <c r="L662" i="61"/>
  <c r="L663" i="61"/>
  <c r="L664" i="61"/>
  <c r="L665" i="61"/>
  <c r="L666" i="61"/>
  <c r="L667" i="61"/>
  <c r="AK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Q49" i="39"/>
  <c r="AQ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Q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Q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O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O64" i="30"/>
  <c r="K1057" i="61"/>
  <c r="K973" i="61"/>
  <c r="K937" i="61"/>
  <c r="K901" i="61"/>
  <c r="K1047" i="61"/>
  <c r="K1019" i="61"/>
  <c r="K1001" i="61"/>
  <c r="K965" i="61"/>
  <c r="K927" i="61"/>
  <c r="AO146" i="30"/>
  <c r="AI178" i="32"/>
  <c r="K867" i="61"/>
  <c r="K817" i="61"/>
  <c r="AI182" i="32"/>
  <c r="AI78" i="32"/>
  <c r="AI46" i="32"/>
  <c r="AI22" i="32"/>
  <c r="AI14" i="32"/>
  <c r="AI6" i="32"/>
  <c r="AI146" i="32"/>
  <c r="AI186" i="32"/>
  <c r="AI106" i="32"/>
  <c r="AI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I58" i="32"/>
  <c r="AI170" i="32"/>
  <c r="AI82" i="32"/>
  <c r="AI154" i="32"/>
  <c r="AI74" i="32"/>
  <c r="K887" i="61"/>
  <c r="K827" i="61"/>
  <c r="K799" i="61"/>
  <c r="K779" i="61"/>
  <c r="K759" i="61"/>
  <c r="K739" i="61"/>
  <c r="K693" i="61"/>
  <c r="AI156" i="32"/>
  <c r="AI20" i="32"/>
  <c r="K886" i="61"/>
  <c r="K866" i="61"/>
  <c r="K842" i="61"/>
  <c r="K826" i="61"/>
  <c r="K806" i="61"/>
  <c r="K786" i="61"/>
  <c r="K758" i="61"/>
  <c r="K738" i="61"/>
  <c r="K718" i="61"/>
  <c r="K700" i="61"/>
  <c r="AI91" i="32"/>
  <c r="AI11" i="32"/>
  <c r="AI138" i="32"/>
  <c r="AI4" i="32"/>
  <c r="AI122" i="32"/>
  <c r="AI42" i="32"/>
  <c r="K877" i="61"/>
  <c r="K807" i="61"/>
  <c r="K787" i="61"/>
  <c r="K771" i="61"/>
  <c r="K749" i="61"/>
  <c r="K731" i="61"/>
  <c r="K709" i="61"/>
  <c r="K701" i="61"/>
  <c r="AI164" i="32"/>
  <c r="AI52" i="32"/>
  <c r="AI12" i="32"/>
  <c r="K876" i="61"/>
  <c r="K854" i="61"/>
  <c r="K834" i="61"/>
  <c r="K816" i="61"/>
  <c r="K778" i="61"/>
  <c r="K748" i="61"/>
  <c r="K730" i="61"/>
  <c r="K708" i="61"/>
  <c r="K692" i="61"/>
  <c r="AI115" i="32"/>
  <c r="AI19" i="32"/>
  <c r="AI50" i="32"/>
  <c r="AI114" i="32"/>
  <c r="AI26" i="32"/>
  <c r="AK6" i="34"/>
  <c r="AK12" i="34"/>
  <c r="AK35" i="34"/>
  <c r="AK10" i="34"/>
  <c r="AK4" i="34"/>
  <c r="AK81" i="34"/>
  <c r="AK65" i="34"/>
  <c r="AK9" i="34"/>
  <c r="K614" i="61"/>
  <c r="K604" i="61"/>
  <c r="K596" i="61"/>
  <c r="AK67" i="34"/>
  <c r="AK27" i="34"/>
  <c r="AK83" i="34"/>
  <c r="K666" i="61"/>
  <c r="K644" i="61"/>
  <c r="K634" i="61"/>
  <c r="K626" i="61"/>
  <c r="K616" i="61"/>
  <c r="K606" i="61"/>
  <c r="K598" i="61"/>
  <c r="AK8" i="34"/>
  <c r="AK51" i="34"/>
  <c r="AK19" i="34"/>
  <c r="AK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K43" i="34"/>
  <c r="AQ26" i="39"/>
  <c r="AQ89" i="39"/>
  <c r="K543" i="61"/>
  <c r="K467" i="61"/>
  <c r="AQ73" i="39"/>
  <c r="AQ9" i="39"/>
  <c r="AQ90" i="39"/>
  <c r="AQ112" i="39"/>
  <c r="AQ25" i="39"/>
  <c r="K554" i="61"/>
  <c r="K536" i="61"/>
  <c r="K486" i="61"/>
  <c r="K476" i="61"/>
  <c r="K458" i="61"/>
  <c r="AQ130" i="39"/>
  <c r="AQ66" i="39"/>
  <c r="AQ129" i="39"/>
  <c r="AQ121" i="39"/>
  <c r="AQ57" i="39"/>
  <c r="AQ114" i="39"/>
  <c r="AQ50" i="39"/>
  <c r="AQ72" i="39"/>
  <c r="AQ8" i="39"/>
  <c r="K588" i="61"/>
  <c r="K568" i="61"/>
  <c r="K546" i="61"/>
  <c r="K528" i="61"/>
  <c r="K498" i="61"/>
  <c r="K460" i="61"/>
  <c r="K442" i="61"/>
  <c r="AQ126" i="39"/>
  <c r="AQ102" i="39"/>
  <c r="AQ98" i="39"/>
  <c r="AQ80" i="39"/>
  <c r="AQ34" i="39"/>
  <c r="AQ16" i="39"/>
  <c r="AQ23" i="39"/>
  <c r="AQ120" i="39"/>
  <c r="AQ97" i="39"/>
  <c r="AQ74" i="39"/>
  <c r="AQ56" i="39"/>
  <c r="AQ33" i="39"/>
  <c r="AQ10" i="39"/>
  <c r="AQ96" i="39"/>
  <c r="AQ32" i="39"/>
  <c r="K556" i="61"/>
  <c r="K518" i="61"/>
  <c r="K488" i="61"/>
  <c r="K450" i="61"/>
  <c r="AQ118" i="39"/>
  <c r="AQ70" i="39"/>
  <c r="K587" i="61"/>
  <c r="K577" i="61"/>
  <c r="K555" i="61"/>
  <c r="K537" i="61"/>
  <c r="K517" i="61"/>
  <c r="K497" i="61"/>
  <c r="K477" i="61"/>
  <c r="K459" i="61"/>
  <c r="K441" i="61"/>
  <c r="AQ85" i="39"/>
  <c r="AQ106" i="39"/>
  <c r="AQ88" i="39"/>
  <c r="AQ24" i="39"/>
  <c r="AQ76" i="39"/>
  <c r="AQ52" i="39"/>
  <c r="AQ28" i="39"/>
  <c r="AQ128" i="39"/>
  <c r="AQ105" i="39"/>
  <c r="AQ82" i="39"/>
  <c r="AQ64" i="39"/>
  <c r="AQ41" i="39"/>
  <c r="AQ18" i="39"/>
  <c r="K578" i="61"/>
  <c r="K538" i="61"/>
  <c r="K508" i="61"/>
  <c r="K470" i="61"/>
  <c r="AQ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Q107" i="39"/>
  <c r="AQ122" i="39"/>
  <c r="AQ104" i="39"/>
  <c r="AQ81" i="39"/>
  <c r="AQ58" i="39"/>
  <c r="AQ40" i="39"/>
  <c r="AQ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O29" i="30"/>
  <c r="AO128" i="30"/>
  <c r="AO82" i="30"/>
  <c r="K1052" i="61"/>
  <c r="K1034" i="61"/>
  <c r="K1016" i="61"/>
  <c r="K998" i="61"/>
  <c r="K980" i="61"/>
  <c r="K962" i="61"/>
  <c r="AO89" i="30"/>
  <c r="AO18" i="30"/>
  <c r="K1051" i="61"/>
  <c r="K1033" i="61"/>
  <c r="K1015" i="61"/>
  <c r="K997" i="61"/>
  <c r="K979" i="61"/>
  <c r="K951" i="61"/>
  <c r="K941" i="61"/>
  <c r="K933" i="61"/>
  <c r="K923" i="61"/>
  <c r="K905" i="61"/>
  <c r="AO145" i="30"/>
  <c r="AO122" i="30"/>
  <c r="AO104" i="30"/>
  <c r="AO81" i="30"/>
  <c r="AO58" i="30"/>
  <c r="AO40" i="30"/>
  <c r="AO17" i="30"/>
  <c r="K952" i="61"/>
  <c r="K942" i="61"/>
  <c r="K934" i="61"/>
  <c r="K924" i="61"/>
  <c r="K914" i="61"/>
  <c r="K906" i="61"/>
  <c r="K898" i="61"/>
  <c r="AO151" i="30"/>
  <c r="AO135" i="30"/>
  <c r="AO79" i="30"/>
  <c r="AO55" i="30"/>
  <c r="AO144" i="30"/>
  <c r="AO121" i="30"/>
  <c r="AO98" i="30"/>
  <c r="AO80" i="30"/>
  <c r="AO57" i="30"/>
  <c r="AO34" i="30"/>
  <c r="AO16" i="30"/>
  <c r="AO105" i="30"/>
  <c r="AO41" i="30"/>
  <c r="AO138" i="30"/>
  <c r="AO120" i="30"/>
  <c r="AO97" i="30"/>
  <c r="AO56" i="30"/>
  <c r="AO33" i="30"/>
  <c r="AO10" i="30"/>
  <c r="AO137" i="30"/>
  <c r="AO114" i="30"/>
  <c r="AO96" i="30"/>
  <c r="AO73" i="30"/>
  <c r="AO50" i="30"/>
  <c r="AO32" i="30"/>
  <c r="AO9" i="30"/>
  <c r="AO74" i="30"/>
  <c r="AO126" i="30"/>
  <c r="AO38" i="30"/>
  <c r="AO154" i="30"/>
  <c r="AO136" i="30"/>
  <c r="AO113" i="30"/>
  <c r="AO90" i="30"/>
  <c r="AO72" i="30"/>
  <c r="AO49" i="30"/>
  <c r="AO26" i="30"/>
  <c r="AO8" i="30"/>
  <c r="AO153" i="30"/>
  <c r="AO130" i="30"/>
  <c r="AO112" i="30"/>
  <c r="AO66" i="30"/>
  <c r="AO48" i="30"/>
  <c r="AO25" i="30"/>
  <c r="AO152" i="30"/>
  <c r="AO129" i="30"/>
  <c r="AO106" i="30"/>
  <c r="AO88" i="30"/>
  <c r="AO65" i="30"/>
  <c r="AO42" i="30"/>
  <c r="AO24" i="30"/>
  <c r="R1059" i="61"/>
  <c r="Q1059" i="61"/>
  <c r="AO143" i="30"/>
  <c r="AO127" i="30"/>
  <c r="AO119" i="30"/>
  <c r="AO111" i="30"/>
  <c r="AO103" i="30"/>
  <c r="AO95" i="30"/>
  <c r="AO87" i="30"/>
  <c r="AO71" i="30"/>
  <c r="AO63" i="30"/>
  <c r="AO47" i="30"/>
  <c r="AO39" i="30"/>
  <c r="AO31" i="30"/>
  <c r="AO23" i="30"/>
  <c r="AO15" i="30"/>
  <c r="AO7" i="30"/>
  <c r="AO150" i="30"/>
  <c r="AO142" i="30"/>
  <c r="AO134" i="30"/>
  <c r="AO118" i="30"/>
  <c r="AO110" i="30"/>
  <c r="AO102" i="30"/>
  <c r="AO94" i="30"/>
  <c r="AO86" i="30"/>
  <c r="AO78" i="30"/>
  <c r="AO70" i="30"/>
  <c r="AO62" i="30"/>
  <c r="AO54" i="30"/>
  <c r="AO46" i="30"/>
  <c r="AO30" i="30"/>
  <c r="AO22" i="30"/>
  <c r="AO14" i="30"/>
  <c r="AO6" i="30"/>
  <c r="AO149" i="30"/>
  <c r="AO133" i="30"/>
  <c r="AO117" i="30"/>
  <c r="AO101" i="30"/>
  <c r="AO85" i="30"/>
  <c r="AO69" i="30"/>
  <c r="AO37" i="30"/>
  <c r="AO148" i="30"/>
  <c r="AO140" i="30"/>
  <c r="AO132" i="30"/>
  <c r="AO124" i="30"/>
  <c r="AO116" i="30"/>
  <c r="AO100" i="30"/>
  <c r="AO92" i="30"/>
  <c r="AO84" i="30"/>
  <c r="AO76" i="30"/>
  <c r="AO68" i="30"/>
  <c r="AO60" i="30"/>
  <c r="AO52" i="30"/>
  <c r="AO44" i="30"/>
  <c r="AO36" i="30"/>
  <c r="AO28" i="30"/>
  <c r="AO20" i="30"/>
  <c r="AO12" i="30"/>
  <c r="AO141" i="30"/>
  <c r="AO125" i="30"/>
  <c r="AO109" i="30"/>
  <c r="AO93" i="30"/>
  <c r="AO77" i="30"/>
  <c r="AO61" i="30"/>
  <c r="AO53" i="30"/>
  <c r="AO45" i="30"/>
  <c r="AO21" i="30"/>
  <c r="AO13" i="30"/>
  <c r="AO5" i="30"/>
  <c r="K957" i="61"/>
  <c r="AO147" i="30"/>
  <c r="AO139" i="30"/>
  <c r="AO131" i="30"/>
  <c r="AO123" i="30"/>
  <c r="AO115" i="30"/>
  <c r="AO107" i="30"/>
  <c r="AO99" i="30"/>
  <c r="AO91" i="30"/>
  <c r="AO83" i="30"/>
  <c r="AO75" i="30"/>
  <c r="AO67" i="30"/>
  <c r="AO59" i="30"/>
  <c r="AO51" i="30"/>
  <c r="AO43" i="30"/>
  <c r="AO35" i="30"/>
  <c r="AO27" i="30"/>
  <c r="AO19" i="30"/>
  <c r="AO11" i="30"/>
  <c r="AI129" i="32"/>
  <c r="AI33" i="32"/>
  <c r="AI185" i="32"/>
  <c r="AI25" i="32"/>
  <c r="AD3" i="32"/>
  <c r="AI125" i="32"/>
  <c r="AI109" i="32"/>
  <c r="AI21" i="32"/>
  <c r="AI13" i="32"/>
  <c r="AI5" i="32"/>
  <c r="AI177" i="32"/>
  <c r="AI145" i="32"/>
  <c r="AI113" i="32"/>
  <c r="AI81" i="32"/>
  <c r="AI49" i="32"/>
  <c r="AI97" i="32"/>
  <c r="AI153" i="32"/>
  <c r="AI137" i="32"/>
  <c r="AI105" i="32"/>
  <c r="AI73" i="32"/>
  <c r="AI41" i="32"/>
  <c r="AI161" i="32"/>
  <c r="AI65" i="32"/>
  <c r="AI121" i="32"/>
  <c r="AI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I162" i="32"/>
  <c r="AI130" i="32"/>
  <c r="AI98" i="32"/>
  <c r="AI66" i="32"/>
  <c r="AI34" i="32"/>
  <c r="AI176" i="32"/>
  <c r="AI152" i="32"/>
  <c r="AI128" i="32"/>
  <c r="AI104" i="32"/>
  <c r="AI88" i="32"/>
  <c r="AI64" i="32"/>
  <c r="AI48" i="32"/>
  <c r="AI40" i="32"/>
  <c r="AI32" i="32"/>
  <c r="AI183" i="32"/>
  <c r="AI167" i="32"/>
  <c r="AI159" i="32"/>
  <c r="AI151" i="32"/>
  <c r="AI143" i="32"/>
  <c r="AI135" i="32"/>
  <c r="AI127" i="32"/>
  <c r="AI119" i="32"/>
  <c r="AI111" i="32"/>
  <c r="AI103" i="32"/>
  <c r="AI95" i="32"/>
  <c r="AI79" i="32"/>
  <c r="AI63" i="32"/>
  <c r="AI55" i="32"/>
  <c r="AI47" i="32"/>
  <c r="AI39" i="32"/>
  <c r="AI31" i="32"/>
  <c r="AI23" i="32"/>
  <c r="AI174" i="32"/>
  <c r="AI166" i="32"/>
  <c r="AI158" i="32"/>
  <c r="AI150" i="32"/>
  <c r="AI142" i="32"/>
  <c r="AI134" i="32"/>
  <c r="AI126" i="32"/>
  <c r="AI118" i="32"/>
  <c r="AI110" i="32"/>
  <c r="AI102" i="32"/>
  <c r="AI94" i="32"/>
  <c r="AI86" i="32"/>
  <c r="AI70" i="32"/>
  <c r="AI62" i="32"/>
  <c r="AI54" i="32"/>
  <c r="AI38" i="32"/>
  <c r="AI30" i="32"/>
  <c r="AI168" i="32"/>
  <c r="AI144" i="32"/>
  <c r="AI120" i="32"/>
  <c r="AI96" i="32"/>
  <c r="AI72" i="32"/>
  <c r="AI181" i="32"/>
  <c r="AI165" i="32"/>
  <c r="AI141" i="32"/>
  <c r="AI93" i="32"/>
  <c r="AI77" i="32"/>
  <c r="AI61" i="32"/>
  <c r="AI45" i="32"/>
  <c r="AI188" i="32"/>
  <c r="AI180" i="32"/>
  <c r="AI172" i="32"/>
  <c r="AI148" i="32"/>
  <c r="AI140" i="32"/>
  <c r="AI132" i="32"/>
  <c r="AI124" i="32"/>
  <c r="AI116" i="32"/>
  <c r="AI108" i="32"/>
  <c r="AI100" i="32"/>
  <c r="AI92" i="32"/>
  <c r="AI84" i="32"/>
  <c r="AI76" i="32"/>
  <c r="AI68" i="32"/>
  <c r="AI60" i="32"/>
  <c r="AI44" i="32"/>
  <c r="AI36" i="32"/>
  <c r="AI28" i="32"/>
  <c r="AI184" i="32"/>
  <c r="AI112" i="32"/>
  <c r="AI80" i="32"/>
  <c r="AI56" i="32"/>
  <c r="AI24" i="32"/>
  <c r="AI189" i="32"/>
  <c r="AI173" i="32"/>
  <c r="AI157" i="32"/>
  <c r="AI149" i="32"/>
  <c r="AI133" i="32"/>
  <c r="AI117" i="32"/>
  <c r="AI101" i="32"/>
  <c r="AI85" i="32"/>
  <c r="AI69" i="32"/>
  <c r="AI53" i="32"/>
  <c r="AI37" i="32"/>
  <c r="AI29" i="32"/>
  <c r="AI187" i="32"/>
  <c r="AI179" i="32"/>
  <c r="AI171" i="32"/>
  <c r="AI163" i="32"/>
  <c r="AI155" i="32"/>
  <c r="AI147" i="32"/>
  <c r="AI139" i="32"/>
  <c r="AI131" i="32"/>
  <c r="AI123" i="32"/>
  <c r="AI107" i="32"/>
  <c r="AI99" i="32"/>
  <c r="AI83" i="32"/>
  <c r="AI75" i="32"/>
  <c r="AI67" i="32"/>
  <c r="AI59" i="32"/>
  <c r="AI51" i="32"/>
  <c r="AI43" i="32"/>
  <c r="AI35" i="32"/>
  <c r="AI27" i="32"/>
  <c r="AK82" i="34"/>
  <c r="AK74" i="34"/>
  <c r="AK66" i="34"/>
  <c r="AK58" i="34"/>
  <c r="AK50" i="34"/>
  <c r="AK42" i="34"/>
  <c r="AK34" i="34"/>
  <c r="AK26" i="34"/>
  <c r="AK18" i="34"/>
  <c r="AK73" i="34"/>
  <c r="AK57" i="34"/>
  <c r="AK49" i="34"/>
  <c r="AK41" i="34"/>
  <c r="AK33" i="34"/>
  <c r="AK25" i="34"/>
  <c r="AK17" i="34"/>
  <c r="L681" i="61"/>
  <c r="AK84" i="34"/>
  <c r="AK80" i="34"/>
  <c r="AK72" i="34"/>
  <c r="AK64" i="34"/>
  <c r="AK56" i="34"/>
  <c r="AK48" i="34"/>
  <c r="AK40" i="34"/>
  <c r="AK32" i="34"/>
  <c r="AK24" i="34"/>
  <c r="AK16" i="34"/>
  <c r="AK79" i="34"/>
  <c r="AK71" i="34"/>
  <c r="AK63" i="34"/>
  <c r="AK55" i="34"/>
  <c r="AK47" i="34"/>
  <c r="AK31" i="34"/>
  <c r="AK23" i="34"/>
  <c r="AK15" i="34"/>
  <c r="AK78" i="34"/>
  <c r="AK70" i="34"/>
  <c r="AK62" i="34"/>
  <c r="AK46" i="34"/>
  <c r="AK38" i="34"/>
  <c r="AK30" i="34"/>
  <c r="AK22" i="34"/>
  <c r="AK77" i="34"/>
  <c r="AK69" i="34"/>
  <c r="AK61" i="34"/>
  <c r="AK53" i="34"/>
  <c r="AK45" i="34"/>
  <c r="AK37" i="34"/>
  <c r="AK21" i="34"/>
  <c r="AK13" i="34"/>
  <c r="AK14" i="34"/>
  <c r="AK76" i="34"/>
  <c r="AK52" i="34"/>
  <c r="AK44" i="34"/>
  <c r="AK36" i="34"/>
  <c r="AK28" i="34"/>
  <c r="AK20" i="34"/>
  <c r="AP3" i="39"/>
  <c r="AQ127" i="39"/>
  <c r="AQ119" i="39"/>
  <c r="AQ111" i="39"/>
  <c r="AQ103" i="39"/>
  <c r="AQ95" i="39"/>
  <c r="AQ87" i="39"/>
  <c r="AQ79" i="39"/>
  <c r="AQ71" i="39"/>
  <c r="AQ63" i="39"/>
  <c r="AQ55" i="39"/>
  <c r="AQ47" i="39"/>
  <c r="AQ39" i="39"/>
  <c r="AQ31" i="39"/>
  <c r="AQ15" i="39"/>
  <c r="AQ7" i="39"/>
  <c r="AQ110" i="39"/>
  <c r="AQ94" i="39"/>
  <c r="AQ86" i="39"/>
  <c r="AQ78" i="39"/>
  <c r="AQ62" i="39"/>
  <c r="AQ54" i="39"/>
  <c r="AQ46" i="39"/>
  <c r="AQ38" i="39"/>
  <c r="AQ30" i="39"/>
  <c r="AQ22" i="39"/>
  <c r="AQ14" i="39"/>
  <c r="AQ6" i="39"/>
  <c r="AQ117" i="39"/>
  <c r="AQ101" i="39"/>
  <c r="AQ69" i="39"/>
  <c r="AQ53" i="39"/>
  <c r="AQ37" i="39"/>
  <c r="AQ13" i="39"/>
  <c r="AM3" i="39"/>
  <c r="AQ124" i="39"/>
  <c r="AQ116" i="39"/>
  <c r="AQ108" i="39"/>
  <c r="AQ100" i="39"/>
  <c r="AQ92" i="39"/>
  <c r="AQ84" i="39"/>
  <c r="AQ68" i="39"/>
  <c r="AQ60" i="39"/>
  <c r="AQ44" i="39"/>
  <c r="AQ36" i="39"/>
  <c r="AQ20" i="39"/>
  <c r="AQ12" i="39"/>
  <c r="AQ125" i="39"/>
  <c r="AQ109" i="39"/>
  <c r="AQ93" i="39"/>
  <c r="AQ77" i="39"/>
  <c r="AQ61" i="39"/>
  <c r="AQ45" i="39"/>
  <c r="AQ29" i="39"/>
  <c r="AQ21" i="39"/>
  <c r="AQ5" i="39"/>
  <c r="AQ123" i="39"/>
  <c r="AQ115" i="39"/>
  <c r="AQ99" i="39"/>
  <c r="AQ91" i="39"/>
  <c r="AQ83" i="39"/>
  <c r="AQ75" i="39"/>
  <c r="AQ67" i="39"/>
  <c r="AQ59" i="39"/>
  <c r="AQ51" i="39"/>
  <c r="AQ43" i="39"/>
  <c r="AQ35" i="39"/>
  <c r="AQ27" i="39"/>
  <c r="AQ19" i="39"/>
  <c r="AQ11" i="39"/>
  <c r="AC3" i="15"/>
  <c r="J6" i="61"/>
  <c r="J20" i="61" s="1"/>
  <c r="K6" i="61"/>
  <c r="K20" i="61" s="1"/>
  <c r="AN3" i="39" l="1"/>
  <c r="AL3" i="19"/>
  <c r="AE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O4" i="30"/>
  <c r="J82" i="61" l="1"/>
  <c r="AQ4" i="39"/>
  <c r="M422" i="61" l="1"/>
  <c r="M423" i="61"/>
  <c r="M424" i="61"/>
  <c r="M425" i="61"/>
  <c r="AM10" i="16"/>
  <c r="AM49" i="16"/>
  <c r="AM77" i="16"/>
  <c r="AM208" i="16"/>
  <c r="L423" i="61"/>
  <c r="L425" i="61"/>
  <c r="AM12" i="16"/>
  <c r="AM16" i="16"/>
  <c r="AM20" i="16"/>
  <c r="AM24" i="16"/>
  <c r="AM28" i="16"/>
  <c r="AM32" i="16"/>
  <c r="AM36" i="16"/>
  <c r="AM40" i="16"/>
  <c r="AM44" i="16"/>
  <c r="AM48" i="16"/>
  <c r="AM52" i="16"/>
  <c r="AM56" i="16"/>
  <c r="AM60" i="16"/>
  <c r="AM64" i="16"/>
  <c r="AM68" i="16"/>
  <c r="AM72" i="16"/>
  <c r="AM76" i="16"/>
  <c r="AM80" i="16"/>
  <c r="AM84" i="16"/>
  <c r="AM88" i="16"/>
  <c r="AM92" i="16"/>
  <c r="AM96" i="16"/>
  <c r="AM100" i="16"/>
  <c r="AM104" i="16"/>
  <c r="AM108" i="16"/>
  <c r="AM112" i="16"/>
  <c r="AM116" i="16"/>
  <c r="AM120" i="16"/>
  <c r="AM124" i="16"/>
  <c r="AM128" i="16"/>
  <c r="AM132" i="16"/>
  <c r="AM136" i="16"/>
  <c r="AM140" i="16"/>
  <c r="AM144" i="16"/>
  <c r="AM148" i="16"/>
  <c r="AM152" i="16"/>
  <c r="AM156" i="16"/>
  <c r="AM160" i="16"/>
  <c r="AM164" i="16"/>
  <c r="AM168" i="16"/>
  <c r="AM172" i="16"/>
  <c r="AM176" i="16"/>
  <c r="AM180" i="16"/>
  <c r="AM188" i="16"/>
  <c r="AM196" i="16"/>
  <c r="AM204" i="16"/>
  <c r="AM212" i="16"/>
  <c r="AE11" i="15"/>
  <c r="AE27" i="15"/>
  <c r="AE43" i="15"/>
  <c r="AE59" i="15"/>
  <c r="AE75" i="15"/>
  <c r="AE24" i="15"/>
  <c r="AE36" i="15"/>
  <c r="AE50" i="15"/>
  <c r="AE67" i="15"/>
  <c r="AE80" i="15"/>
  <c r="K423" i="61" l="1"/>
  <c r="AM192" i="16"/>
  <c r="AM216" i="16"/>
  <c r="AM200" i="16"/>
  <c r="AM184" i="16"/>
  <c r="AM7" i="16"/>
  <c r="AM9" i="16"/>
  <c r="AM5" i="16"/>
  <c r="AM209" i="16"/>
  <c r="AM4" i="16"/>
  <c r="AM6" i="16"/>
  <c r="AM177" i="16"/>
  <c r="AM199" i="16"/>
  <c r="AM195" i="16"/>
  <c r="AM179" i="16"/>
  <c r="AM167" i="16"/>
  <c r="AM147" i="16"/>
  <c r="K422" i="61"/>
  <c r="AM113" i="16"/>
  <c r="K425" i="61"/>
  <c r="AM81" i="16"/>
  <c r="AM145" i="16"/>
  <c r="AM17" i="16"/>
  <c r="K424" i="61"/>
  <c r="AE71" i="15"/>
  <c r="AE55" i="15"/>
  <c r="AE39" i="15"/>
  <c r="AE23" i="15"/>
  <c r="AE7" i="15"/>
  <c r="AE83" i="15"/>
  <c r="AE51" i="15"/>
  <c r="AE35" i="15"/>
  <c r="AE19" i="15"/>
  <c r="AE79" i="15"/>
  <c r="AE63" i="15"/>
  <c r="AE47" i="15"/>
  <c r="AE31" i="15"/>
  <c r="AE15" i="15"/>
  <c r="AM197" i="16"/>
  <c r="AM173" i="16"/>
  <c r="AM165" i="16"/>
  <c r="AM149" i="16"/>
  <c r="AM61" i="16"/>
  <c r="AM53" i="16"/>
  <c r="AM37" i="16"/>
  <c r="AM21" i="16"/>
  <c r="AM13" i="16"/>
  <c r="AM8" i="16"/>
  <c r="AM185" i="16"/>
  <c r="AM153" i="16"/>
  <c r="AM121" i="16"/>
  <c r="AM89" i="16"/>
  <c r="AM57" i="16"/>
  <c r="AM25" i="16"/>
  <c r="L422" i="61"/>
  <c r="AM213" i="16"/>
  <c r="AM205" i="16"/>
  <c r="AM189" i="16"/>
  <c r="AM181" i="16"/>
  <c r="AM157" i="16"/>
  <c r="AM141" i="16"/>
  <c r="AM133" i="16"/>
  <c r="AM125" i="16"/>
  <c r="AM117" i="16"/>
  <c r="AM109" i="16"/>
  <c r="AM101" i="16"/>
  <c r="AM93" i="16"/>
  <c r="AM85" i="16"/>
  <c r="AM69" i="16"/>
  <c r="AM45" i="16"/>
  <c r="AM29" i="16"/>
  <c r="AM193" i="16"/>
  <c r="AM161" i="16"/>
  <c r="AM129" i="16"/>
  <c r="AM97" i="16"/>
  <c r="AM65" i="16"/>
  <c r="AM33" i="16"/>
  <c r="AM201" i="16"/>
  <c r="AM169" i="16"/>
  <c r="AM137" i="16"/>
  <c r="AM105" i="16"/>
  <c r="AM73" i="16"/>
  <c r="AM41" i="16"/>
  <c r="AM215" i="16"/>
  <c r="L424" i="61"/>
  <c r="AM211" i="16"/>
  <c r="AM207" i="16"/>
  <c r="AM203" i="16"/>
  <c r="AM191" i="16"/>
  <c r="AM187" i="16"/>
  <c r="AM183" i="16"/>
  <c r="AM175" i="16"/>
  <c r="AM171" i="16"/>
  <c r="AM163" i="16"/>
  <c r="AM159" i="16"/>
  <c r="AM155" i="16"/>
  <c r="AM151" i="16"/>
  <c r="AM143" i="16"/>
  <c r="AM139" i="16"/>
  <c r="AM135" i="16"/>
  <c r="AM131" i="16"/>
  <c r="AM127" i="16"/>
  <c r="AM123" i="16"/>
  <c r="AM119" i="16"/>
  <c r="AM115" i="16"/>
  <c r="AM111" i="16"/>
  <c r="AM107" i="16"/>
  <c r="AM103" i="16"/>
  <c r="AM99" i="16"/>
  <c r="AM95" i="16"/>
  <c r="AM91" i="16"/>
  <c r="AM87" i="16"/>
  <c r="AM83" i="16"/>
  <c r="AM79" i="16"/>
  <c r="AM75" i="16"/>
  <c r="AM71" i="16"/>
  <c r="AM67" i="16"/>
  <c r="AM63" i="16"/>
  <c r="AM59" i="16"/>
  <c r="AM55" i="16"/>
  <c r="AM51" i="16"/>
  <c r="AM47" i="16"/>
  <c r="AM43" i="16"/>
  <c r="AM39" i="16"/>
  <c r="AM35" i="16"/>
  <c r="AM31" i="16"/>
  <c r="AM27" i="16"/>
  <c r="AM23" i="16"/>
  <c r="AM19" i="16"/>
  <c r="AM15" i="16"/>
  <c r="AM11" i="16"/>
  <c r="AE86" i="15"/>
  <c r="AE82" i="15"/>
  <c r="AE78" i="15"/>
  <c r="AE74" i="15"/>
  <c r="AE70" i="15"/>
  <c r="AE66" i="15"/>
  <c r="AE62" i="15"/>
  <c r="AE58" i="15"/>
  <c r="AE54" i="15"/>
  <c r="AE46" i="15"/>
  <c r="AE42" i="15"/>
  <c r="AE38" i="15"/>
  <c r="AE34" i="15"/>
  <c r="AE30" i="15"/>
  <c r="AE26" i="15"/>
  <c r="AE22" i="15"/>
  <c r="AE18" i="15"/>
  <c r="AE14" i="15"/>
  <c r="AE10" i="15"/>
  <c r="AE6" i="15"/>
  <c r="AE85" i="15"/>
  <c r="AE81" i="15"/>
  <c r="AE77" i="15"/>
  <c r="AE73" i="15"/>
  <c r="AE69" i="15"/>
  <c r="AE65" i="15"/>
  <c r="AE61" i="15"/>
  <c r="AE57" i="15"/>
  <c r="AE53" i="15"/>
  <c r="AE49" i="15"/>
  <c r="AE45" i="15"/>
  <c r="AE41" i="15"/>
  <c r="AE37" i="15"/>
  <c r="AE33" i="15"/>
  <c r="AE29" i="15"/>
  <c r="AE25" i="15"/>
  <c r="AE21" i="15"/>
  <c r="AE17" i="15"/>
  <c r="AE13" i="15"/>
  <c r="AE9" i="15"/>
  <c r="AE5" i="15"/>
  <c r="AE84" i="15"/>
  <c r="AE76" i="15"/>
  <c r="AE72" i="15"/>
  <c r="AE68" i="15"/>
  <c r="AE64" i="15"/>
  <c r="AE60" i="15"/>
  <c r="AE56" i="15"/>
  <c r="AE52" i="15"/>
  <c r="AE48" i="15"/>
  <c r="AE44" i="15"/>
  <c r="AE40" i="15"/>
  <c r="AE32" i="15"/>
  <c r="AE28" i="15"/>
  <c r="AE20" i="15"/>
  <c r="AE16" i="15"/>
  <c r="AE12" i="15"/>
  <c r="AE8" i="15"/>
  <c r="AM214" i="16"/>
  <c r="AM210" i="16"/>
  <c r="AM206" i="16"/>
  <c r="AM202" i="16"/>
  <c r="AM198" i="16"/>
  <c r="AM194" i="16"/>
  <c r="AM190" i="16"/>
  <c r="AM186" i="16"/>
  <c r="AM182" i="16"/>
  <c r="AM178" i="16"/>
  <c r="AM174" i="16"/>
  <c r="AM170" i="16"/>
  <c r="AM166" i="16"/>
  <c r="AM162" i="16"/>
  <c r="AM158" i="16"/>
  <c r="AM154" i="16"/>
  <c r="AM150" i="16"/>
  <c r="AM146" i="16"/>
  <c r="AM142" i="16"/>
  <c r="AM138" i="16"/>
  <c r="AM134" i="16"/>
  <c r="AM130" i="16"/>
  <c r="AM126" i="16"/>
  <c r="AM122" i="16"/>
  <c r="AM118" i="16"/>
  <c r="AM114" i="16"/>
  <c r="AM110" i="16"/>
  <c r="AM106" i="16"/>
  <c r="AM102" i="16"/>
  <c r="AM98" i="16"/>
  <c r="AM94" i="16"/>
  <c r="AM90" i="16"/>
  <c r="AM86" i="16"/>
  <c r="AM82" i="16"/>
  <c r="AM78" i="16"/>
  <c r="AM74" i="16"/>
  <c r="AM70" i="16"/>
  <c r="AM66" i="16"/>
  <c r="AM62" i="16"/>
  <c r="AM58" i="16"/>
  <c r="AM54" i="16"/>
  <c r="AM50" i="16"/>
  <c r="AM46" i="16"/>
  <c r="AM42" i="16"/>
  <c r="AM38" i="16"/>
  <c r="AM34" i="16"/>
  <c r="AM30" i="16"/>
  <c r="AM26" i="16"/>
  <c r="AM22" i="16"/>
  <c r="AM18" i="16"/>
  <c r="AM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E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H3" i="32" l="1"/>
  <c r="AI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21" i="61" l="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N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K3" i="30"/>
  <c r="Q747" i="61"/>
  <c r="AG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F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O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L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G3" i="34"/>
  <c r="AI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K3" i="34"/>
  <c r="AH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Q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L3" i="16"/>
  <c r="AI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D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J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M3" i="16"/>
  <c r="AK3" i="16"/>
  <c r="AI3" i="19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 xml:space="preserve">เอาข้อมูลมาจากการส่งงบตรวจสอบเบื้องต้น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asus pc:</t>
        </r>
        <r>
          <rPr>
            <sz val="9"/>
            <color indexed="81"/>
            <rFont val="Tahoma"/>
            <family val="2"/>
          </rPr>
          <t xml:space="preserve">
เอาข้อมูลมาก้อนข้อมูลตรวจคุณภาพบัญชี C5308
ที่เป็นไฟล์ EX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sz val="9"/>
            <color indexed="81"/>
            <rFont val="Tahoma"/>
            <family val="2"/>
          </rPr>
          <t xml:space="preserve">ปริ้นรายงานสรุปเสน ผอ เขตและลงประสัมพันธ์
</t>
        </r>
      </text>
    </comment>
  </commentList>
</comments>
</file>

<file path=xl/sharedStrings.xml><?xml version="1.0" encoding="utf-8"?>
<sst xmlns="http://schemas.openxmlformats.org/spreadsheetml/2006/main" count="16523" uniqueCount="3371">
  <si>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</si>
  <si>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</si>
  <si>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</si>
  <si>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</si>
  <si>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</si>
  <si>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</si>
  <si>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</si>
  <si>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</si>
  <si>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</si>
  <si>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</si>
  <si>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</si>
  <si>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</si>
  <si>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</si>
  <si>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</si>
  <si>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</si>
  <si>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</si>
  <si>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</si>
  <si>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</si>
  <si>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</si>
  <si>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</si>
  <si>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</si>
  <si>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</si>
  <si>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</si>
  <si>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</si>
  <si>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</si>
  <si>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</si>
  <si>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</si>
  <si>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</si>
  <si>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</si>
  <si>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</si>
  <si>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</si>
  <si>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</si>
  <si>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</si>
  <si>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</si>
  <si>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</si>
  <si>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</si>
  <si>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</si>
  <si>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</si>
  <si>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</si>
  <si>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</si>
  <si>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</si>
  <si>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</si>
  <si>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</si>
  <si>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</si>
  <si>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</si>
  <si>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</si>
  <si>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</si>
  <si>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</si>
  <si>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</si>
  <si>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</si>
  <si>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</si>
  <si>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</si>
  <si>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</si>
  <si>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</si>
  <si>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</si>
  <si>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</si>
  <si>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</si>
  <si>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</si>
  <si>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</si>
  <si>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</si>
  <si>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</si>
  <si>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</si>
  <si>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</si>
  <si>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</si>
  <si>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</si>
  <si>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</si>
  <si>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</si>
  <si>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</si>
  <si>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</si>
  <si>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</si>
  <si>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</si>
  <si>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</si>
  <si>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</si>
  <si>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</si>
  <si>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</si>
  <si>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</si>
  <si>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</si>
  <si>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</si>
  <si>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</si>
  <si>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</si>
  <si>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</si>
  <si>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</si>
  <si>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</si>
  <si>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</si>
  <si>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</si>
  <si>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</si>
  <si>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</si>
  <si>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</si>
  <si>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</si>
  <si>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</si>
  <si>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</si>
  <si>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</si>
  <si>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</si>
  <si>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</si>
  <si>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</si>
  <si>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</si>
  <si>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</si>
  <si>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</si>
  <si>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</si>
  <si>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</si>
  <si>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</si>
  <si>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</si>
  <si>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</si>
  <si>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</si>
  <si>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</si>
  <si>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</si>
  <si>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</si>
  <si>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</si>
  <si>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</si>
  <si>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</si>
  <si>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</si>
  <si>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</si>
  <si>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</si>
  <si>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</si>
  <si>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</si>
  <si>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</si>
  <si>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</si>
  <si>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</si>
  <si>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</si>
  <si>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</si>
  <si>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</si>
  <si>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</si>
  <si>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</si>
  <si>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</si>
  <si>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</si>
  <si>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</si>
  <si>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</si>
  <si>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</si>
  <si>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</si>
  <si>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</si>
  <si>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</si>
  <si>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</si>
  <si>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</si>
  <si>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</si>
  <si>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</si>
  <si>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</si>
  <si>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</si>
  <si>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</si>
  <si>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</si>
  <si>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</si>
  <si>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</si>
  <si>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</si>
  <si>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</si>
  <si>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</si>
  <si>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</si>
  <si>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</si>
  <si>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</si>
  <si>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</si>
  <si>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</si>
  <si>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</si>
  <si>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</si>
  <si>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</si>
  <si>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</si>
  <si>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</si>
  <si>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</si>
  <si>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</si>
  <si>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</si>
  <si>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</si>
  <si>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</si>
  <si>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</si>
  <si>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</si>
  <si>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</si>
  <si>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</si>
  <si>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</si>
  <si>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</si>
  <si>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</si>
  <si>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</si>
  <si>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</si>
  <si>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</si>
  <si>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</si>
  <si>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</si>
  <si>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</si>
  <si>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</si>
  <si>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</si>
  <si>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</si>
  <si>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</si>
  <si>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</si>
  <si>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</si>
  <si>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</si>
  <si>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</si>
  <si>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</si>
  <si>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</si>
  <si>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</si>
  <si>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</si>
  <si>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</si>
  <si>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</si>
  <si>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</si>
  <si>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</si>
  <si>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</si>
  <si>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</si>
  <si>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</si>
  <si>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</si>
  <si>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</si>
  <si>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</si>
  <si>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</si>
  <si>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</si>
  <si>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</si>
  <si>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</si>
  <si>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</si>
  <si>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</si>
  <si>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</si>
  <si>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</si>
  <si>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</si>
  <si>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</si>
  <si>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</si>
  <si>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</si>
  <si>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</si>
  <si>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</si>
  <si>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</si>
  <si>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</si>
  <si>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</si>
  <si>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</si>
  <si>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</si>
  <si>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</si>
  <si>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</si>
  <si>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</si>
  <si>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</si>
  <si>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</si>
  <si>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</si>
  <si>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</si>
  <si>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</si>
  <si>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</si>
  <si>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</si>
  <si>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</si>
  <si>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</si>
  <si>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</si>
  <si>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</si>
  <si>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</si>
  <si>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</si>
  <si>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</si>
  <si>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</si>
  <si>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</si>
  <si>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</si>
  <si>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</si>
  <si>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</si>
  <si>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</si>
  <si>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</si>
  <si>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</si>
  <si>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</si>
  <si>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</si>
  <si>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</si>
  <si>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</si>
  <si>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</si>
  <si>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</si>
  <si>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</si>
  <si>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</si>
  <si>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</si>
  <si>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</si>
  <si>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</si>
  <si>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</si>
  <si>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</si>
  <si>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</si>
  <si>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</si>
  <si>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</si>
  <si>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</si>
  <si>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</si>
  <si>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</si>
  <si>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</si>
  <si>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</si>
  <si>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</si>
  <si>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</si>
  <si>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</si>
  <si>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</si>
  <si>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</si>
  <si>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</si>
  <si>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</si>
  <si>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</si>
  <si>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</si>
  <si>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</si>
  <si>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</si>
  <si>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</si>
  <si>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</si>
  <si>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</si>
  <si>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</si>
  <si>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</si>
  <si>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</si>
  <si>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</si>
  <si>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</si>
  <si>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</si>
  <si>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</si>
  <si>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</si>
  <si>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</si>
  <si>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</si>
  <si>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</si>
  <si>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</si>
  <si>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</si>
  <si>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</si>
  <si>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</si>
  <si>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</si>
  <si>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</si>
  <si>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</si>
  <si>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</si>
  <si>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</si>
  <si>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</si>
  <si>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</si>
  <si>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</si>
  <si>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</si>
  <si>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</si>
  <si>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</si>
  <si>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</si>
  <si>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</si>
  <si>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</si>
  <si>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</si>
  <si>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</si>
  <si>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</si>
  <si>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</si>
  <si>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</si>
  <si>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</si>
  <si>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</si>
  <si>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</si>
  <si>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</si>
  <si>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</si>
  <si>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</si>
  <si>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</si>
  <si>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</si>
  <si>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</si>
  <si>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</si>
  <si>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</si>
  <si>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</si>
  <si>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</si>
  <si>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</si>
  <si>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</si>
  <si>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</si>
  <si>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</si>
  <si>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</si>
  <si>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</si>
  <si>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</si>
  <si>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</si>
  <si>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</si>
  <si>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</si>
  <si>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</si>
  <si>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</si>
  <si>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</si>
  <si>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</si>
  <si>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</si>
  <si>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</si>
  <si>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</si>
  <si>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</si>
  <si>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</si>
  <si>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</si>
  <si>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</si>
  <si>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</si>
  <si>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</si>
  <si>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</si>
  <si>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</si>
  <si>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</si>
  <si>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</si>
  <si>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</si>
  <si>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</si>
  <si>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</si>
  <si>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</si>
  <si>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</si>
  <si>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</si>
  <si>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</si>
  <si>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</si>
  <si>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</si>
  <si>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</si>
  <si>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</si>
  <si>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</si>
  <si>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</si>
  <si>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</si>
  <si>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</si>
  <si>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</si>
  <si>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</si>
  <si>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</si>
  <si>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</si>
  <si>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</si>
  <si>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</si>
  <si>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</si>
  <si>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</si>
  <si>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</si>
  <si>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</si>
  <si>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</si>
  <si>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</si>
  <si>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</si>
  <si>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</si>
  <si>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</si>
  <si>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</si>
  <si>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</si>
  <si>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</si>
  <si>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</si>
  <si>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</si>
  <si>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</si>
  <si>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</si>
  <si>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</si>
  <si>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</si>
  <si>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</si>
  <si>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</si>
  <si>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</si>
  <si>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</si>
  <si>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</si>
  <si>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</si>
  <si>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</si>
  <si>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</si>
  <si>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</si>
  <si>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</si>
  <si>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</si>
  <si>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</si>
  <si>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</si>
  <si>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</si>
  <si>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</si>
  <si>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</si>
  <si>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</si>
  <si>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</si>
  <si>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</si>
  <si>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</si>
  <si>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</si>
  <si>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</si>
  <si>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</si>
  <si>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</si>
  <si>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</si>
  <si>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</si>
  <si>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</si>
  <si>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</si>
  <si>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</si>
  <si>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</si>
  <si>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</si>
  <si>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</si>
  <si>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</si>
  <si>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</si>
  <si>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</si>
  <si>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</si>
  <si>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</si>
  <si>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</si>
  <si>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</si>
  <si>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</si>
  <si>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</si>
  <si>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</si>
  <si>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</si>
  <si>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</si>
  <si>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</si>
  <si>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</si>
  <si>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</si>
  <si>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</si>
  <si>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</si>
  <si>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</si>
  <si>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</si>
  <si>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</si>
  <si>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</si>
  <si>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</si>
  <si>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</si>
  <si>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</si>
  <si>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</si>
  <si>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</si>
  <si>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</si>
  <si>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</si>
  <si>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</si>
  <si>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</si>
  <si>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</si>
  <si>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</si>
  <si>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</si>
  <si>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</si>
  <si>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</si>
  <si>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</si>
  <si>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</si>
  <si>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</si>
  <si>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</si>
  <si>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</si>
  <si>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</si>
  <si>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</si>
  <si>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</si>
  <si>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</si>
  <si>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</si>
  <si>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</si>
  <si>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</si>
  <si>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</si>
  <si>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</si>
  <si>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</si>
  <si>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</si>
  <si>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</si>
  <si>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</si>
  <si>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</si>
  <si>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</si>
  <si>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</si>
  <si>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</si>
  <si>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</si>
  <si>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</si>
  <si>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</si>
  <si>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</si>
  <si>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</si>
  <si>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</si>
  <si>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</si>
  <si>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</si>
  <si>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</si>
  <si>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</si>
  <si>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</si>
  <si>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</si>
  <si>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</si>
  <si>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</si>
  <si>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</si>
  <si>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</si>
  <si>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</si>
  <si>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</si>
  <si>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</si>
  <si>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</si>
  <si>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</si>
  <si>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</si>
  <si>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</si>
  <si>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</si>
  <si>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</si>
  <si>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</si>
  <si>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</si>
  <si>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</si>
  <si>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</si>
  <si>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</si>
  <si>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</si>
  <si>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</si>
  <si>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</si>
  <si>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</si>
  <si>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</si>
  <si>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</si>
  <si>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</si>
  <si>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</si>
  <si>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</si>
  <si>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</si>
  <si>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</si>
  <si>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</si>
  <si>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</si>
  <si>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</si>
  <si>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</si>
  <si>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</si>
  <si>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</si>
  <si>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</si>
  <si>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</si>
  <si>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</si>
  <si>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</si>
  <si>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</si>
  <si>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</si>
  <si>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</si>
  <si>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</si>
  <si>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</si>
  <si>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</si>
  <si>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</si>
  <si>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</si>
  <si>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</si>
  <si>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</si>
  <si>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</si>
  <si>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</si>
  <si>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</si>
  <si>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</si>
  <si>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</si>
  <si>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</si>
  <si>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</si>
  <si>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</si>
  <si>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</si>
  <si>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</si>
  <si>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</si>
  <si>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</si>
  <si>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</si>
  <si>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</si>
  <si>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</si>
  <si>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</si>
  <si>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</si>
  <si>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</si>
  <si>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</si>
  <si>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</si>
  <si>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</si>
  <si>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</si>
  <si>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</si>
  <si>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</si>
  <si>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</si>
  <si>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</si>
  <si>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</si>
  <si>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</si>
  <si>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</si>
  <si>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</si>
  <si>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</si>
  <si>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</si>
  <si>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</si>
  <si>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</si>
  <si>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</si>
  <si>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</si>
  <si>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</si>
  <si>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</si>
  <si>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</si>
  <si>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</si>
  <si>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</si>
  <si>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</si>
  <si>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</si>
  <si>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</si>
  <si>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</si>
  <si>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</si>
  <si>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</si>
  <si>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</si>
  <si>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</si>
  <si>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</si>
  <si>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</si>
  <si>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</si>
  <si>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</si>
  <si>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</si>
  <si>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</si>
  <si>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</si>
  <si>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</si>
  <si>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</si>
  <si>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</si>
  <si>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</si>
  <si>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</si>
  <si>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</si>
  <si>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</si>
  <si>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</si>
  <si>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</si>
  <si>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</si>
  <si>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</si>
  <si>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</si>
  <si>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</si>
  <si>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</si>
  <si>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</si>
  <si>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</si>
  <si>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</si>
  <si>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</si>
  <si>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</si>
  <si>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</si>
  <si>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</si>
  <si>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</si>
  <si>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</si>
  <si>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</si>
  <si>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</si>
  <si>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</si>
  <si>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</si>
  <si>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</si>
  <si>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</si>
  <si>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</si>
  <si>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</si>
  <si>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</si>
  <si>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</si>
  <si>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</si>
  <si>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</si>
  <si>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</si>
  <si>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</si>
  <si>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</si>
  <si>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</si>
  <si>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</si>
  <si>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</si>
  <si>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</si>
  <si>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</si>
  <si>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</si>
  <si>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</si>
  <si>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</si>
  <si>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</si>
  <si>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</si>
  <si>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</si>
  <si>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</si>
  <si>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</si>
  <si>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</si>
  <si>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</si>
  <si>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</si>
  <si>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</si>
  <si>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</si>
  <si>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</si>
  <si>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</si>
  <si>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</si>
  <si>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</si>
  <si>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</si>
  <si>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</si>
  <si>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</si>
  <si>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</si>
  <si>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</si>
  <si>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</si>
  <si>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</si>
  <si>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</si>
  <si>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</si>
  <si>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</si>
  <si>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</si>
  <si>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</si>
  <si>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</si>
  <si>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</si>
  <si>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</si>
  <si>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</si>
  <si>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</si>
  <si>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</si>
  <si>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</si>
  <si>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</si>
  <si>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</si>
  <si>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</si>
  <si>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</si>
  <si>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</si>
  <si>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</si>
  <si>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</si>
  <si>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</si>
  <si>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</si>
  <si>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</si>
  <si>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</si>
  <si>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</si>
  <si>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</si>
  <si>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</si>
  <si>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</si>
  <si>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</si>
  <si>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</si>
  <si>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</si>
  <si>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</si>
  <si>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</si>
  <si>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</si>
  <si>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</si>
  <si>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</si>
  <si>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</si>
  <si>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</si>
  <si>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</si>
  <si>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</si>
  <si>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</si>
  <si>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</si>
  <si>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</si>
  <si>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</si>
  <si>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</si>
  <si>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</si>
  <si>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</si>
  <si>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</si>
  <si>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</si>
  <si>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</si>
  <si>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</si>
  <si>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</si>
  <si>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</si>
  <si>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</si>
  <si>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</si>
  <si>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</si>
  <si>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</si>
  <si>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</si>
  <si>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</si>
  <si>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</si>
  <si>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</si>
  <si>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</si>
  <si>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</si>
  <si>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</si>
  <si>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</si>
  <si>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</si>
  <si>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</si>
  <si>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</si>
  <si>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</si>
  <si>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</si>
  <si>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</si>
  <si>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</si>
  <si>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</si>
  <si>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</si>
  <si>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</si>
  <si>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</si>
  <si>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</si>
  <si>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</si>
  <si>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</si>
  <si>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</si>
  <si>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</si>
  <si>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</si>
  <si>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</si>
  <si>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</si>
  <si>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</si>
  <si>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</si>
  <si>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</si>
  <si>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</si>
  <si>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</si>
  <si>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</si>
  <si>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</si>
  <si>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</si>
  <si>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</si>
  <si>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</si>
  <si>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</si>
  <si>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</si>
  <si>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</si>
  <si>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</si>
  <si>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</si>
  <si>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</si>
  <si>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</si>
  <si>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</si>
  <si>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</si>
  <si>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</si>
  <si>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</si>
  <si>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</si>
  <si>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</si>
  <si>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</si>
  <si>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</si>
  <si>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</si>
  <si>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</si>
  <si>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</si>
  <si>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</si>
  <si>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</si>
  <si>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</si>
  <si>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</si>
  <si>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</si>
  <si>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</si>
  <si>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</si>
  <si>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</si>
  <si>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</si>
  <si>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</si>
  <si>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</si>
  <si>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</si>
  <si>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</si>
  <si>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</si>
  <si>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</si>
  <si>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</si>
  <si>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</si>
  <si>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</si>
  <si>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</si>
  <si>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</si>
  <si>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</si>
  <si>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</si>
  <si>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</si>
  <si>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</si>
  <si>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</si>
  <si>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</si>
  <si>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</si>
  <si>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</si>
  <si>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</si>
  <si>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</si>
  <si>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</si>
  <si>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</si>
  <si>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</si>
  <si>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</si>
  <si>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</si>
  <si>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</si>
  <si>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</si>
  <si>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</si>
  <si>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</si>
  <si>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</si>
  <si>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</si>
  <si>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</si>
  <si>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</si>
  <si>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</si>
  <si>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</si>
  <si>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</si>
  <si>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</si>
  <si>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</si>
  <si>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</si>
  <si>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</si>
  <si>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</si>
  <si>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</si>
  <si>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</si>
  <si>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</si>
  <si>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</si>
  <si>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</si>
  <si>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</si>
  <si>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</si>
  <si>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</si>
  <si>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</si>
  <si>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</si>
  <si>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</si>
  <si>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</si>
  <si>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</si>
  <si>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</si>
  <si>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</si>
  <si>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</si>
  <si>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</si>
  <si>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</si>
  <si>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</si>
  <si>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</si>
  <si>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</si>
  <si>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</si>
  <si>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</si>
  <si>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</si>
  <si>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</si>
  <si>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</si>
  <si>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</si>
  <si>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</si>
  <si>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</si>
  <si>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</si>
  <si>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</si>
  <si>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</si>
  <si>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</si>
  <si>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</si>
  <si>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</si>
  <si>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</si>
  <si>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</si>
  <si>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</si>
  <si>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</si>
  <si>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</si>
  <si>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</si>
  <si>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</si>
  <si>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</si>
  <si>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</si>
  <si>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</si>
  <si>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</si>
  <si>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</si>
  <si>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</si>
  <si>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</si>
  <si>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</si>
  <si>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</si>
  <si>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</si>
  <si>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</si>
  <si>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</si>
  <si>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</si>
  <si>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</si>
  <si>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</si>
  <si>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</si>
  <si>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</si>
  <si>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</si>
  <si>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</si>
  <si>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</si>
  <si>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</si>
  <si>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</si>
  <si>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</si>
  <si>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</si>
  <si>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</si>
  <si>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</si>
  <si>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</si>
  <si>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</si>
  <si>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</si>
  <si>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</si>
  <si>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</si>
  <si>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</si>
  <si>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</si>
  <si>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</si>
  <si>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</si>
  <si>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</si>
  <si>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</si>
  <si>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</si>
  <si>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</si>
  <si>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</si>
  <si>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</si>
  <si>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</si>
  <si>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</si>
  <si>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</si>
  <si>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</si>
  <si>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</si>
  <si>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</si>
  <si>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</si>
  <si>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</si>
  <si>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</si>
  <si>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</si>
  <si>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</si>
  <si>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</si>
  <si>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</si>
  <si>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</si>
  <si>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</si>
  <si>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</si>
  <si>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</si>
  <si>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</si>
  <si>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</si>
  <si>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</si>
  <si>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</si>
  <si>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</si>
  <si>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</si>
  <si>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</si>
  <si>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</si>
  <si>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</si>
  <si>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</si>
  <si>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</si>
  <si>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</si>
  <si>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</si>
  <si>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</si>
  <si>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</si>
  <si>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</si>
  <si>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</si>
  <si>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</si>
  <si>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</si>
  <si>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</si>
  <si>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</si>
  <si>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</si>
  <si>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</si>
  <si>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</si>
  <si>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</si>
  <si>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</si>
  <si>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</si>
  <si>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</si>
  <si>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</si>
  <si>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</si>
  <si>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</si>
  <si>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</si>
  <si>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</si>
  <si>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</si>
  <si>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</si>
  <si>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</si>
  <si>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</si>
  <si>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</si>
  <si>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</si>
  <si>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</si>
  <si>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</si>
  <si>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</si>
  <si>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</si>
  <si>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</si>
  <si>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</si>
  <si>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</si>
  <si>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</si>
  <si>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</si>
  <si>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</si>
  <si>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</si>
  <si>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</si>
  <si>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</si>
  <si>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</si>
  <si>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</si>
  <si>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</si>
  <si>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</si>
  <si>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</si>
  <si>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</si>
  <si>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</si>
  <si>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</si>
  <si>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</si>
  <si>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</si>
  <si>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</si>
  <si>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</si>
  <si>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</si>
  <si>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</si>
  <si>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</si>
  <si>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</si>
  <si>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</si>
  <si>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</si>
  <si>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</si>
  <si>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</si>
  <si>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</si>
  <si>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</si>
  <si>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</si>
  <si>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</si>
  <si>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</si>
  <si>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</si>
  <si>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</si>
  <si>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</si>
  <si>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</si>
  <si>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</si>
  <si>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</si>
  <si>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</si>
  <si>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</si>
  <si>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</si>
  <si>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</si>
  <si>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</si>
  <si>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</si>
  <si>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</si>
  <si>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</si>
  <si>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</si>
  <si>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</si>
  <si>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</si>
  <si>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</si>
  <si>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</si>
  <si>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</si>
  <si>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</si>
  <si>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</si>
  <si>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</si>
  <si>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</si>
  <si>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</si>
  <si>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</si>
  <si>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</si>
  <si>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</si>
  <si>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</si>
  <si>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</si>
  <si>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</si>
  <si>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</si>
  <si>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</si>
  <si>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</si>
  <si>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</si>
  <si>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</si>
  <si>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</si>
  <si>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</si>
  <si>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</si>
  <si>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</si>
  <si>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</si>
  <si>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</si>
  <si>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</si>
  <si>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</si>
  <si>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</si>
  <si>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</si>
  <si>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</si>
  <si>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</si>
  <si>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</si>
  <si>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</si>
  <si>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</si>
  <si>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</si>
  <si>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</si>
  <si>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</si>
  <si>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</si>
  <si>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</si>
  <si>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</si>
  <si>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</si>
  <si>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</si>
  <si>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</si>
  <si>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</si>
  <si>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</si>
  <si>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</si>
  <si>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</si>
  <si>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</si>
  <si>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</si>
  <si>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</si>
  <si>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</si>
  <si>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</si>
  <si>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</si>
  <si>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</si>
  <si>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</si>
  <si>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</si>
  <si>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</si>
  <si>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</si>
  <si>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</si>
  <si>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</si>
  <si>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</si>
  <si>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</si>
  <si>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</si>
  <si>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</si>
  <si>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</si>
  <si>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</si>
  <si>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</si>
  <si>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</si>
  <si>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</si>
  <si>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</si>
  <si>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</si>
  <si>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</si>
  <si>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</si>
  <si>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</si>
  <si>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</si>
  <si>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</si>
  <si>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</si>
  <si>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</si>
  <si>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</si>
  <si>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</si>
  <si>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</si>
  <si>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</si>
  <si>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</si>
  <si>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</si>
  <si>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</si>
  <si>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</si>
  <si>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</si>
  <si>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</si>
  <si>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</si>
  <si>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</si>
  <si>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</si>
  <si>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</si>
  <si>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</si>
  <si>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</si>
  <si>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</si>
  <si>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</si>
  <si>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</si>
  <si>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</si>
  <si>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</si>
  <si>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</si>
  <si>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</si>
  <si>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</si>
  <si>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</si>
  <si>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</si>
  <si>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</si>
  <si>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</si>
  <si>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</si>
  <si>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</si>
  <si>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</si>
  <si>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</si>
  <si>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</si>
  <si>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</si>
  <si>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</si>
  <si>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</si>
  <si>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</si>
  <si>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</si>
  <si>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</si>
  <si>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</si>
  <si>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</si>
  <si>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</si>
  <si>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</si>
  <si>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</si>
  <si>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</si>
  <si>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</si>
  <si>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</si>
  <si>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</si>
  <si>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</si>
  <si>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</si>
  <si>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</si>
  <si>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</si>
  <si>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</si>
  <si>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</si>
  <si>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</si>
  <si>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</si>
  <si>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</si>
  <si>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</si>
  <si>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</si>
  <si>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</si>
  <si>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</si>
  <si>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</si>
  <si>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</si>
  <si>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</si>
  <si>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</si>
  <si>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</si>
  <si>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</si>
  <si>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</si>
  <si>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</si>
  <si>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</si>
  <si>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</si>
  <si>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</si>
  <si>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</si>
  <si>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</si>
  <si>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</si>
  <si>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</si>
  <si>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</si>
  <si>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</si>
  <si>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</si>
  <si>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</si>
  <si>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</si>
  <si>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</si>
  <si>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</si>
  <si>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</si>
  <si>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</si>
  <si>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</si>
  <si>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</si>
  <si>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</si>
  <si>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</si>
  <si>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</si>
  <si>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</si>
  <si>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</si>
  <si>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</si>
  <si>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</si>
  <si>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</si>
  <si>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</si>
  <si>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</si>
  <si>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</si>
  <si>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</si>
  <si>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</si>
  <si>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</si>
  <si>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</si>
  <si>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</si>
  <si>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</si>
  <si>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</si>
  <si>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</si>
  <si>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</si>
  <si>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</si>
  <si>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</si>
  <si>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</si>
  <si>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</si>
  <si>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</si>
  <si>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</si>
  <si>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</si>
  <si>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</si>
  <si>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</si>
  <si>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</si>
  <si>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</si>
  <si>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</si>
  <si>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</si>
  <si>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</si>
  <si>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</si>
  <si>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</si>
  <si>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</si>
  <si>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</si>
  <si>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</si>
  <si>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</si>
  <si>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</si>
  <si>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</si>
  <si>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</si>
  <si>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</si>
  <si>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</si>
  <si>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</si>
  <si>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</si>
  <si>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</si>
  <si>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</si>
  <si>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</si>
  <si>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</si>
  <si>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</si>
  <si>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</si>
  <si>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</si>
  <si>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</si>
  <si>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</si>
  <si>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</si>
  <si>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</si>
  <si>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</si>
  <si>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</si>
  <si>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</si>
  <si>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</si>
  <si>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</si>
  <si>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</si>
  <si>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</si>
  <si>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</si>
  <si>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</si>
  <si>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</si>
  <si>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</si>
  <si>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</si>
  <si>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</si>
  <si>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</si>
  <si>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</si>
  <si>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</si>
  <si>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</si>
  <si>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</si>
  <si>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</si>
  <si>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</si>
  <si>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</si>
  <si>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</si>
  <si>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</si>
  <si>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</si>
  <si>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</si>
  <si>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</si>
  <si>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</si>
  <si>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</si>
  <si>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</si>
  <si>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</si>
  <si>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</si>
  <si>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</si>
  <si>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</si>
  <si>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</si>
  <si>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</si>
  <si>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</si>
  <si>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</si>
  <si>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</si>
  <si>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</si>
  <si>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</si>
  <si>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</si>
  <si>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</si>
  <si>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</si>
  <si>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</si>
  <si>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</si>
  <si>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</si>
  <si>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</si>
  <si>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</si>
  <si>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</si>
  <si>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</si>
  <si>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</si>
  <si>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</si>
  <si>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</si>
  <si>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</si>
  <si>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</si>
  <si>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</si>
  <si>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</si>
  <si>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</si>
  <si>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</si>
  <si>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</si>
  <si>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</si>
  <si>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</si>
  <si>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</si>
  <si>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</si>
  <si>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</si>
  <si>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</si>
  <si>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</si>
  <si>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</si>
  <si>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</si>
  <si>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</si>
  <si>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</si>
  <si>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</si>
  <si>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</si>
  <si>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</si>
  <si>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</si>
  <si>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</si>
  <si>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</si>
  <si>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</si>
  <si>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</si>
  <si>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</si>
  <si>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</si>
  <si>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</si>
  <si>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</si>
  <si>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</si>
  <si>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</si>
  <si>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</si>
  <si>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</si>
  <si>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</si>
  <si>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</si>
  <si>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</si>
  <si>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</si>
  <si>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</si>
  <si>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</si>
  <si>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</si>
  <si>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</si>
  <si>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</si>
  <si>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</si>
  <si>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</si>
  <si>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</si>
  <si>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</si>
  <si>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</si>
  <si>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</si>
  <si>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</si>
  <si>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</si>
  <si>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</si>
  <si>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</si>
  <si>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</si>
  <si>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</si>
  <si>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</si>
  <si>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</si>
  <si>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</si>
  <si>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</si>
  <si>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</si>
  <si>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</si>
  <si>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</si>
  <si>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</si>
  <si>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</si>
  <si>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</si>
  <si>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</si>
  <si>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</si>
  <si>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</si>
  <si>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</si>
  <si>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</si>
  <si>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</si>
  <si>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</si>
  <si>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</si>
  <si>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</si>
  <si>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</si>
  <si>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</si>
  <si>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</si>
  <si>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</si>
  <si>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</si>
  <si>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</si>
  <si>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</si>
  <si>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</si>
  <si>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</si>
  <si>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</si>
  <si>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</si>
  <si>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</si>
  <si>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</si>
  <si>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</si>
  <si>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</si>
  <si>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</si>
  <si>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</si>
  <si>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</si>
  <si>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</si>
  <si>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</si>
  <si>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</si>
  <si>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</si>
  <si>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</si>
  <si>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</si>
  <si>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</si>
  <si>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</si>
  <si>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</si>
  <si>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</si>
  <si>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</si>
  <si>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</si>
  <si>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</si>
  <si>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</si>
  <si>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</si>
  <si>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</si>
  <si>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</si>
  <si>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</si>
  <si>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</si>
  <si>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</si>
  <si>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</si>
  <si>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</si>
  <si>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</si>
  <si>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</si>
  <si>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</si>
  <si>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</si>
  <si>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</si>
  <si>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</si>
  <si>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</si>
  <si>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</si>
  <si>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</si>
  <si>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</si>
  <si>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</si>
  <si>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</si>
  <si>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</si>
  <si>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</si>
  <si>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</si>
  <si>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</si>
  <si>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</si>
  <si>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</si>
  <si>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</si>
  <si>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</si>
  <si>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</si>
  <si>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</si>
  <si>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</si>
  <si>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</si>
  <si>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</si>
  <si>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</si>
  <si>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</si>
  <si>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</si>
  <si>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</si>
  <si>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</si>
  <si>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</si>
  <si>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</si>
  <si>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</si>
  <si>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</si>
  <si>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</si>
  <si>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</si>
  <si>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</si>
  <si>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</si>
  <si>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</si>
  <si>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</si>
  <si>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</si>
  <si>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</si>
  <si>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</si>
  <si>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</si>
  <si>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</si>
  <si>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</si>
  <si>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</si>
  <si>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</si>
  <si>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</si>
  <si>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</si>
  <si>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</si>
  <si>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</si>
  <si>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</si>
  <si>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</si>
  <si>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</si>
  <si>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</si>
  <si>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</si>
  <si>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</si>
  <si>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</si>
  <si>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</si>
  <si>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</si>
  <si>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</si>
  <si>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</si>
  <si>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</si>
  <si>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</si>
  <si>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</si>
  <si>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</si>
  <si>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</si>
  <si>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</si>
  <si>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</si>
  <si>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</si>
  <si>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</si>
  <si>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</si>
  <si>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</si>
  <si>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</si>
  <si>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</si>
  <si>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</si>
  <si>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</si>
  <si>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</si>
  <si>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</si>
  <si>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</si>
  <si>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</si>
  <si>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</si>
  <si>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</si>
  <si>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</si>
  <si>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</si>
  <si>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</si>
  <si>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</si>
  <si>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</si>
  <si>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</si>
  <si>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</si>
  <si>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</si>
  <si>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</si>
  <si>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</si>
  <si>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</si>
  <si>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</si>
  <si>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</si>
  <si>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</si>
  <si>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</si>
  <si>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</si>
  <si>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</si>
  <si>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</si>
  <si>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</si>
  <si>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</si>
  <si>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</si>
  <si>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</si>
  <si>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</si>
  <si>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</si>
  <si>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</si>
  <si>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</si>
  <si>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</si>
  <si>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</si>
  <si>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</si>
  <si>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</si>
  <si>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</si>
  <si>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</si>
  <si>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</si>
  <si>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</si>
  <si>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</si>
  <si>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</si>
  <si>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</si>
  <si>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</si>
  <si>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</si>
  <si>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</si>
  <si>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</si>
  <si>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</si>
  <si>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</si>
  <si>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</si>
  <si>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</si>
  <si>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</si>
  <si>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</si>
  <si>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</si>
  <si>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</si>
  <si>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</si>
  <si>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</si>
  <si>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</si>
  <si>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</si>
  <si>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</si>
  <si>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</si>
  <si>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</si>
  <si>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</si>
  <si>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</si>
  <si>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</si>
  <si>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</si>
  <si>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</si>
  <si>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</si>
  <si>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</si>
  <si>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</si>
  <si>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</si>
  <si>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</si>
  <si>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</si>
  <si>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</si>
  <si>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</si>
  <si>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</si>
  <si>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</si>
  <si>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</si>
  <si>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</si>
  <si>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</si>
  <si>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</si>
  <si>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</si>
  <si>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</si>
  <si>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</si>
  <si>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</si>
  <si>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</si>
  <si>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</si>
  <si>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</si>
  <si>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</si>
  <si>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</si>
  <si>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</si>
  <si>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</si>
  <si>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</si>
  <si>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</si>
  <si>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</si>
  <si>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</si>
  <si>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</si>
  <si>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</si>
  <si>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</si>
  <si>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</si>
  <si>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</si>
  <si>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</si>
  <si>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</si>
  <si>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</si>
  <si>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</si>
  <si>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</si>
  <si>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</si>
  <si>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</si>
  <si>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</si>
  <si>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</si>
  <si>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</si>
  <si>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</si>
  <si>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</si>
  <si>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</si>
  <si>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</si>
  <si>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</si>
  <si>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</si>
  <si>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</si>
  <si>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</si>
  <si>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</si>
  <si>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</si>
  <si>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</si>
  <si>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</si>
  <si>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</si>
  <si>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</si>
  <si>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</si>
  <si>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</si>
  <si>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</si>
  <si>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</si>
  <si>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</si>
  <si>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</si>
  <si>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</si>
  <si>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</si>
  <si>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</si>
  <si>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</si>
  <si>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</si>
  <si>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</si>
  <si>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</si>
  <si>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</si>
  <si>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</si>
  <si>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</si>
  <si>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</si>
  <si>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</si>
  <si>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</si>
  <si>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</si>
  <si>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</si>
  <si>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</si>
  <si>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</si>
  <si>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</si>
  <si>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</si>
  <si>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</si>
  <si>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</si>
  <si>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</si>
  <si>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</si>
  <si>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</si>
  <si>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</si>
  <si>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</si>
  <si>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</si>
  <si>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</si>
  <si>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</si>
  <si>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</si>
  <si>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</si>
  <si>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</si>
  <si>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</si>
  <si>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</si>
  <si>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</si>
  <si>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</si>
  <si>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</si>
  <si>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</si>
  <si>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</si>
  <si>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</si>
  <si>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</si>
  <si>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</si>
  <si>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</si>
  <si>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</si>
  <si>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</si>
  <si>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</si>
  <si>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</si>
  <si>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</si>
  <si>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</si>
  <si>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</si>
  <si>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</si>
  <si>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</si>
  <si>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</si>
  <si>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</si>
  <si>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</si>
  <si>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</si>
  <si>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</si>
  <si>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</si>
  <si>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</si>
  <si>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</si>
  <si>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</si>
  <si>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</si>
  <si>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</si>
  <si>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</si>
  <si>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</si>
  <si>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</si>
  <si>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</si>
  <si>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</si>
  <si>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</si>
  <si>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</si>
  <si>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</si>
  <si>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</si>
  <si>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</si>
  <si>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</si>
  <si>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</si>
  <si>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</si>
  <si>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</si>
  <si>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</si>
  <si>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</si>
  <si>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</si>
  <si>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</si>
  <si>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</si>
  <si>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</si>
  <si>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</si>
  <si>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</si>
  <si>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</si>
  <si>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</si>
  <si>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</si>
  <si>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</si>
  <si>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</si>
  <si>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</si>
  <si>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</si>
  <si>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</si>
  <si>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</si>
  <si>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</si>
  <si>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</si>
  <si>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</si>
  <si>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</si>
  <si>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</si>
  <si>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</si>
  <si>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</si>
  <si>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</si>
  <si>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</si>
  <si>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</si>
  <si>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</si>
  <si>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</si>
  <si>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</si>
  <si>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</si>
  <si>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</si>
  <si>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</si>
  <si>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</si>
  <si>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</si>
  <si>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</si>
  <si>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</si>
  <si>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</si>
  <si>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</si>
  <si>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</si>
  <si>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</si>
  <si>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</si>
  <si>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</si>
  <si>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</si>
  <si>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</si>
  <si>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</si>
  <si>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</si>
  <si>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</si>
  <si>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</si>
  <si>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</si>
  <si>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</si>
  <si>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</si>
  <si>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</si>
  <si>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</si>
  <si>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</si>
  <si>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</si>
  <si>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</si>
  <si>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</si>
  <si>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</si>
  <si>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</si>
  <si>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</si>
  <si>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</si>
  <si>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</si>
  <si>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</si>
  <si>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</si>
  <si>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</si>
  <si>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</si>
  <si>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</si>
  <si>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</si>
  <si>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</si>
  <si>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</si>
  <si>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</si>
  <si>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</si>
  <si>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</si>
  <si>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</si>
  <si>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</si>
  <si>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</si>
  <si>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</si>
  <si>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</si>
  <si>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</si>
  <si>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</si>
  <si>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</si>
  <si>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</si>
  <si>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</si>
  <si>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</si>
  <si>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</si>
  <si>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</si>
  <si>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</si>
  <si>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</si>
  <si>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</si>
  <si>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</si>
  <si>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</si>
  <si>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</si>
  <si>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</si>
  <si>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</si>
  <si>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</si>
  <si>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</si>
  <si>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</si>
  <si>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</si>
  <si>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</si>
  <si>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</si>
  <si>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</si>
  <si>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</si>
  <si>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</si>
  <si>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</si>
  <si>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</si>
  <si>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</si>
  <si>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</si>
  <si>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</si>
  <si>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</si>
  <si>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</si>
  <si>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</si>
  <si>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</si>
  <si>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</si>
  <si>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</si>
  <si>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</si>
  <si>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</si>
  <si>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</si>
  <si>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</si>
  <si>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</si>
  <si>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</si>
  <si>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</si>
  <si>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</si>
  <si>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</si>
  <si>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</si>
  <si>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</si>
  <si>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</si>
  <si>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</si>
  <si>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</si>
  <si>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</si>
  <si>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</si>
  <si>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</si>
  <si>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</si>
  <si>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</si>
  <si>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</si>
  <si>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</si>
  <si>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</si>
  <si>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</si>
  <si>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</si>
  <si>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</si>
  <si>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</si>
  <si>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</si>
  <si>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</si>
  <si>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</si>
  <si>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</si>
  <si>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</si>
  <si>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</si>
  <si>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</si>
  <si>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</si>
  <si>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</si>
  <si>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</si>
  <si>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</si>
  <si>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</si>
  <si>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</si>
  <si>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</si>
  <si>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</si>
  <si>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</si>
  <si>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</si>
  <si>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</si>
  <si>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</si>
  <si>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</si>
  <si>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</si>
  <si>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</si>
  <si>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</si>
  <si>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</si>
  <si>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</si>
  <si>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</si>
  <si>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</si>
  <si>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</si>
  <si>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</si>
  <si>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</si>
  <si>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</si>
  <si>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</si>
  <si>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</si>
  <si>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</si>
  <si>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</si>
  <si>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</si>
  <si>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</si>
  <si>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</si>
  <si>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</si>
  <si>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</si>
  <si>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</si>
  <si>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</si>
  <si>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</si>
  <si>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</si>
  <si>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</si>
  <si>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</si>
  <si>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</si>
  <si>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</si>
  <si>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</si>
  <si>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</si>
  <si>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</si>
  <si>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</si>
  <si>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</si>
  <si>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</si>
  <si>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</si>
  <si>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</si>
  <si>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</si>
  <si>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</si>
  <si>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</si>
  <si>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</si>
  <si>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</si>
  <si>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</si>
  <si>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</si>
  <si>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</si>
  <si>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</si>
  <si>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</si>
  <si>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</si>
  <si>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</si>
  <si>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</si>
  <si>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</si>
  <si>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</si>
  <si>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</si>
  <si>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</si>
  <si>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</si>
  <si>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</si>
  <si>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</si>
  <si>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</si>
  <si>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</si>
  <si>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</si>
  <si>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</si>
  <si>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</si>
  <si>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</si>
  <si>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</si>
  <si>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</si>
  <si>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</si>
  <si>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</si>
  <si>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</si>
  <si>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</si>
  <si>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</si>
  <si>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</si>
  <si>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</si>
  <si>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</si>
  <si>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</si>
  <si>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</si>
  <si>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</si>
  <si>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</si>
  <si>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</si>
  <si>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</si>
  <si>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</si>
  <si>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</si>
  <si>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</si>
  <si>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</si>
  <si>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</si>
  <si>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</si>
  <si>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</si>
  <si>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</si>
  <si>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</si>
  <si>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</si>
  <si>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</si>
  <si>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</si>
  <si>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</si>
  <si>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</si>
  <si>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</si>
  <si>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</si>
  <si>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</si>
  <si>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</si>
  <si>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</si>
  <si>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</si>
  <si>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</si>
  <si>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</si>
  <si>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</si>
  <si>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</si>
  <si>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</si>
  <si>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</si>
  <si>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</si>
  <si>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</si>
  <si>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</si>
  <si>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</si>
  <si>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</si>
  <si>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</si>
  <si>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</si>
  <si>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</si>
  <si>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</si>
  <si>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</si>
  <si>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</si>
  <si>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</si>
  <si>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</si>
  <si>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</si>
  <si>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</si>
  <si>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</si>
  <si>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</si>
  <si>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</si>
  <si>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</si>
  <si>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</si>
  <si>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</si>
  <si>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</si>
  <si>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</si>
  <si>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</si>
  <si>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</si>
  <si>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</si>
  <si>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</si>
  <si>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</si>
  <si>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</si>
  <si>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</si>
  <si>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</si>
  <si>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</si>
  <si>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</si>
  <si>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</si>
  <si>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</si>
  <si>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</si>
  <si>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</si>
  <si>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</si>
  <si>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</si>
  <si>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</si>
  <si>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</si>
  <si>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</si>
  <si>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</si>
  <si>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</si>
  <si>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</si>
  <si>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</si>
  <si>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</si>
  <si>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</si>
  <si>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</si>
  <si>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</si>
  <si>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</si>
  <si>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</si>
  <si>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</si>
  <si>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</si>
  <si>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</si>
  <si>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</si>
  <si>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</si>
  <si>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</si>
  <si>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</si>
  <si>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</si>
  <si>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</si>
  <si>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</si>
  <si>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</si>
  <si>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</si>
  <si>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</si>
  <si>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</si>
  <si>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</si>
  <si>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</si>
  <si>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</si>
  <si>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</si>
  <si>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</si>
  <si>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</si>
  <si>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</si>
  <si>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</si>
  <si>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</si>
  <si>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</si>
  <si>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</si>
  <si>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</si>
  <si>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</si>
  <si>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</si>
  <si>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</si>
  <si>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</si>
  <si>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</si>
  <si>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</si>
  <si>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</si>
  <si>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</si>
  <si>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</si>
  <si>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</si>
  <si>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</si>
  <si>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</si>
  <si>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</si>
  <si>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</si>
  <si>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</si>
  <si>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</si>
  <si>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</si>
  <si>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</si>
  <si>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</si>
  <si>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</si>
  <si>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</si>
  <si>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</si>
  <si>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</si>
  <si>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</si>
  <si>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</si>
  <si>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</si>
  <si>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</si>
  <si>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</si>
  <si>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</si>
  <si>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</si>
  <si>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</si>
  <si>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</si>
  <si>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</si>
  <si>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</si>
  <si>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</si>
  <si>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</si>
  <si>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</si>
  <si>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</si>
  <si>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</si>
  <si>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</si>
  <si>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</si>
  <si>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</si>
  <si>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</si>
  <si>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</si>
  <si>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</si>
  <si>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</si>
  <si>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</si>
  <si>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</si>
  <si>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</si>
  <si>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</si>
  <si>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</si>
  <si>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</si>
  <si>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</si>
  <si>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</si>
  <si>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</si>
  <si>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</si>
  <si>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</si>
  <si>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</si>
  <si>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</si>
  <si>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</si>
  <si>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</si>
  <si>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</si>
  <si>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</si>
  <si>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</si>
  <si>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</si>
  <si>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</si>
  <si>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</si>
  <si>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</si>
  <si>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</si>
  <si>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</si>
  <si>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</si>
  <si>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</si>
  <si>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</si>
  <si>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</si>
  <si>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</si>
  <si>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</si>
  <si>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</si>
  <si>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</si>
  <si>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</si>
  <si>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</si>
  <si>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</si>
  <si>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</si>
  <si>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</si>
  <si>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</si>
  <si>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</si>
  <si>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</si>
  <si>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</si>
  <si>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</si>
  <si>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</si>
  <si>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</si>
  <si>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</si>
  <si>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</si>
  <si>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</si>
  <si>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</si>
  <si>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</si>
  <si>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</si>
  <si>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</si>
  <si>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</si>
  <si>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</si>
  <si>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</si>
  <si>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</si>
  <si>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</si>
  <si>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</si>
  <si>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</si>
  <si>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</si>
  <si>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</si>
  <si>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</si>
  <si>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</si>
  <si>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</si>
  <si>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</si>
  <si>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</si>
  <si>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</si>
  <si>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</si>
  <si>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</si>
  <si>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</si>
  <si>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</si>
  <si>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</si>
  <si>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</si>
  <si>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</si>
  <si>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</si>
  <si>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</si>
  <si>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</si>
  <si>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</si>
  <si>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</si>
  <si>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</si>
  <si>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</si>
  <si>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</si>
  <si>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</si>
  <si>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</si>
  <si>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</si>
  <si>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</si>
  <si>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</si>
  <si>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</si>
  <si>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</si>
  <si>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</si>
  <si>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</si>
  <si>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</si>
  <si>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</si>
  <si>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</si>
  <si>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</si>
  <si>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</si>
  <si>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</si>
  <si>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</si>
  <si>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</si>
  <si>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</si>
  <si>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</si>
  <si>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</si>
  <si>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</si>
  <si>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</si>
  <si>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</si>
  <si>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</si>
  <si>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</si>
  <si>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</si>
  <si>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</si>
  <si>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</si>
  <si>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</si>
  <si>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</si>
  <si>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</si>
  <si>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</si>
  <si>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</si>
  <si>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</si>
  <si>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</si>
  <si>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</si>
  <si>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</si>
  <si>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</si>
  <si>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</si>
  <si>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</si>
  <si>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</si>
  <si>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</si>
  <si>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</si>
  <si>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</si>
  <si>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</si>
  <si>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</si>
  <si>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</si>
  <si>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</si>
  <si>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</si>
  <si>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</si>
  <si>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</si>
  <si>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</si>
  <si>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</si>
  <si>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</si>
  <si>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</si>
  <si>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</si>
  <si>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</si>
  <si>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</si>
  <si>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</si>
  <si>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</si>
  <si>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</si>
  <si>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</si>
  <si>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</si>
  <si>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</si>
  <si>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</si>
  <si>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</si>
  <si>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</si>
  <si>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</si>
  <si>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</si>
  <si>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</si>
  <si>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</si>
  <si>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</si>
  <si>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</si>
  <si>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</si>
  <si>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</si>
  <si>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</si>
  <si>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</si>
  <si>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</si>
  <si>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</si>
  <si>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</si>
  <si>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</si>
  <si>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</si>
  <si>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</si>
  <si>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</si>
  <si>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</si>
  <si>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</si>
  <si>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</si>
  <si>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</si>
  <si>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</si>
  <si>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</si>
  <si>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</si>
  <si>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</si>
  <si>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</si>
  <si>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</si>
  <si>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</si>
  <si>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</si>
  <si>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</si>
  <si>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</si>
  <si>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</si>
  <si>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</si>
  <si>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</si>
  <si>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</si>
  <si>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</si>
  <si>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</si>
  <si>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</si>
  <si>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</si>
  <si>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</si>
  <si>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</si>
  <si>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</si>
  <si>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</si>
  <si>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</si>
  <si>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</si>
  <si>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</si>
  <si>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</si>
  <si>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</si>
  <si>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</si>
  <si>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</si>
  <si>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</si>
  <si>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</si>
  <si>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</si>
  <si>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</si>
  <si>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</si>
  <si>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</si>
  <si>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</si>
  <si>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</si>
  <si>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</si>
  <si>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</si>
  <si>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</si>
  <si>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</si>
  <si>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</si>
  <si>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</si>
  <si>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</si>
  <si>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</si>
  <si>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</si>
  <si>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</si>
  <si>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</si>
  <si>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</si>
  <si>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</si>
  <si>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</si>
  <si>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</si>
  <si>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</si>
  <si>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</si>
  <si>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</si>
  <si>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</si>
  <si>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</si>
  <si>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</si>
  <si>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</si>
  <si>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</si>
  <si>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</si>
  <si>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</si>
  <si>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</si>
  <si>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</si>
  <si>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</si>
  <si>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</si>
  <si>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</si>
  <si>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</si>
  <si>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</si>
  <si>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</si>
  <si>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</si>
  <si>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</si>
  <si>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</si>
  <si>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</si>
  <si>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</si>
  <si>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</si>
  <si>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</si>
  <si>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</si>
  <si>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</si>
  <si>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</si>
  <si>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</si>
  <si>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</si>
  <si>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</si>
  <si>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</si>
  <si>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</si>
  <si>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</si>
  <si>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</si>
  <si>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</si>
  <si>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</si>
  <si>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</si>
  <si>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</si>
  <si>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</si>
  <si>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</si>
  <si>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</si>
  <si>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</si>
  <si>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</si>
  <si>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</si>
  <si>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</si>
  <si>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</si>
  <si>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</si>
  <si>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</si>
  <si>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</si>
  <si>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</si>
  <si>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</si>
  <si>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</si>
  <si>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</si>
  <si>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</si>
  <si>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</si>
  <si>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</si>
  <si>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</si>
  <si>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</si>
  <si>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</si>
  <si>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</si>
  <si>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</si>
  <si>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</si>
  <si>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</si>
  <si>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</si>
  <si>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</si>
  <si>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</si>
  <si>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</si>
  <si>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</si>
  <si>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</si>
  <si>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</si>
  <si>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</si>
  <si>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</si>
  <si>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</si>
  <si>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</si>
  <si>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</si>
  <si>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</si>
  <si>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</si>
  <si>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</si>
  <si>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</si>
  <si>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</si>
  <si>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</si>
  <si>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</si>
  <si>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</si>
  <si>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</si>
  <si>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</si>
  <si>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</si>
  <si>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</si>
  <si>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</si>
  <si>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</si>
  <si>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</si>
  <si>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</si>
  <si>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</si>
  <si>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</si>
  <si>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</si>
  <si>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</si>
  <si>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</si>
  <si>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</si>
  <si>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</si>
  <si>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</si>
  <si>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</si>
  <si>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</si>
  <si>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</si>
  <si>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</si>
  <si>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</si>
  <si>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</si>
  <si>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</si>
  <si>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</si>
  <si>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</si>
  <si>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</si>
  <si>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</si>
  <si>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</si>
  <si>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</si>
  <si>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</si>
  <si>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</si>
  <si>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</si>
  <si>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</si>
  <si>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</si>
  <si>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</si>
  <si>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</si>
  <si>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</si>
  <si>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</si>
  <si>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</si>
  <si>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</si>
  <si>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</si>
  <si>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</si>
  <si>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</si>
  <si>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</si>
  <si>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</si>
  <si>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</si>
  <si>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</si>
  <si>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</si>
  <si>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</si>
  <si>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</si>
  <si>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</si>
  <si>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</si>
  <si>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</si>
  <si>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</si>
  <si>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</si>
  <si>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</si>
  <si>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</si>
  <si>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</si>
  <si>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</si>
  <si>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</si>
  <si>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</si>
  <si>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</si>
  <si>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</si>
  <si>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</si>
  <si>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</si>
  <si>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</si>
  <si>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</si>
  <si>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</si>
  <si>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</si>
  <si>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</si>
  <si>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</si>
  <si>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</si>
  <si>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CodeL3</t>
  </si>
  <si>
    <t>Name3</t>
  </si>
  <si>
    <t>รวมจังหวัด</t>
  </si>
  <si>
    <t>00432 พรเจริญ,สสอ_</t>
  </si>
  <si>
    <t>00440 ศรีวิไล,สสอ_</t>
  </si>
  <si>
    <t>00441 บุ่งคล้า,สสอ_</t>
  </si>
  <si>
    <t>1101000000.000</t>
  </si>
  <si>
    <t>1.1.1 เงินสดและรายการเทียบเท่าเงินสด</t>
  </si>
  <si>
    <t>1102000000.000</t>
  </si>
  <si>
    <t>1.1.2 ลูกหนี้หมุนเวียนและรายได้ค้างรับ</t>
  </si>
  <si>
    <t>1105000000.000</t>
  </si>
  <si>
    <t>1.1.5 สินค้าและวัสดุคงเหลือ</t>
  </si>
  <si>
    <t>1205000000.000</t>
  </si>
  <si>
    <t>1.2.4 อาคาร</t>
  </si>
  <si>
    <t>1206000000.000</t>
  </si>
  <si>
    <t>1.2.5 ครุภัณฑ์</t>
  </si>
  <si>
    <t>1209000000.000</t>
  </si>
  <si>
    <t>1.2.6 สินทรัพย์ไม่มีตัวตน</t>
  </si>
  <si>
    <t>2101000000.000</t>
  </si>
  <si>
    <t>2.1.1 เจ้าหนี้ระยะสั้น</t>
  </si>
  <si>
    <t>2102000000.000</t>
  </si>
  <si>
    <t>2.1.2 ค่าใช้จ่ายค้างจ่าย</t>
  </si>
  <si>
    <t>2103000000.000</t>
  </si>
  <si>
    <t>2.1.3 รายได้รับล่วงหน้า</t>
  </si>
  <si>
    <t>2109000000.000</t>
  </si>
  <si>
    <t>2.1.5 รายได้รอการรับรู้</t>
  </si>
  <si>
    <t>2111000000.000</t>
  </si>
  <si>
    <t xml:space="preserve">2.1.6 เงินรับฝากระยะสั้น </t>
  </si>
  <si>
    <t>2213000000.000</t>
  </si>
  <si>
    <t>2.2.3 หนี้สินไม่หมุนเวียนอื่น</t>
  </si>
  <si>
    <t>3101000000.000</t>
  </si>
  <si>
    <t>รายได้สูง/(ต่ำ)กว่า ค่าใช้จ่ายสุทธิ</t>
  </si>
  <si>
    <t>3102000000.000</t>
  </si>
  <si>
    <t>รายได้สูง/(ต่ำ)กว่าค่าใช้จ่ายสะสม</t>
  </si>
  <si>
    <t>3105000000.000</t>
  </si>
  <si>
    <t>ทุน</t>
  </si>
  <si>
    <t>4203000000.000</t>
  </si>
  <si>
    <t>4.1.3 รายได้ดอกเบี้ยของแผ่นดิน</t>
  </si>
  <si>
    <t>4301010000.000</t>
  </si>
  <si>
    <t>4.2.1 รายได้จากการขายสินค้าและบริการของหน่วยงาน</t>
  </si>
  <si>
    <t>4302000000.000</t>
  </si>
  <si>
    <t>4.2.2 รายได้จากการช่วยเหลือ และบริจาคของหน่วยงาน</t>
  </si>
  <si>
    <t>4303000000.000</t>
  </si>
  <si>
    <t>4.2.3 รายได้ดอกเบี้ยของหน่วยงาน</t>
  </si>
  <si>
    <t>4307000000.000</t>
  </si>
  <si>
    <t>4.2.5 รายได้ระหว่างหน่วยงานของหน่วยงานภาครัฐที่ได้รับจากรัฐบาล</t>
  </si>
  <si>
    <t>4313000000.000</t>
  </si>
  <si>
    <t>4.2.7 รายได้อื่น</t>
  </si>
  <si>
    <t>5101000000.000</t>
  </si>
  <si>
    <t>5.1.1 ค่าใช้จ่ายบุคลากร</t>
  </si>
  <si>
    <t>5102000000.000</t>
  </si>
  <si>
    <t>5.1.3 ค่าใช้จ่ายด้านการฝึกอบรม</t>
  </si>
  <si>
    <t>5103000000.000</t>
  </si>
  <si>
    <t>5.1.4 ค่าใช้จ่ายในการเดินทาง</t>
  </si>
  <si>
    <t>5104000000.000</t>
  </si>
  <si>
    <t>5.1.5 ค่าตอบแทน ใช้สอยวัสดุ และค่าสาธารณูปโภค</t>
  </si>
  <si>
    <t>5105000000.000</t>
  </si>
  <si>
    <t>5.1.6 ค่าเสื่อมราคาและค่าตัดจำหน่าย</t>
  </si>
  <si>
    <t>5210000000.000</t>
  </si>
  <si>
    <t>5.2.4 ค่าใช้จ่ายระหว่างหน่วยงานกรณีอื่น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</si>
  <si>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</si>
  <si>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</si>
  <si>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</si>
  <si>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</si>
  <si>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</si>
  <si>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</si>
  <si>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</si>
  <si>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</si>
  <si>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</si>
  <si>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</si>
  <si>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</si>
  <si>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</si>
  <si>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</si>
  <si>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</si>
  <si>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</si>
  <si>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</si>
  <si>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</si>
  <si>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</si>
  <si>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</si>
  <si>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</si>
  <si>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</si>
  <si>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</si>
  <si>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</si>
  <si>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</si>
  <si>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</si>
  <si>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</si>
  <si>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</si>
  <si>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</si>
  <si>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</si>
  <si>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</si>
  <si>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</si>
  <si>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</si>
  <si>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</si>
  <si>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</si>
  <si>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</si>
  <si>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</si>
  <si>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</si>
  <si>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</si>
  <si>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</si>
  <si>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</si>
  <si>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</si>
  <si>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</si>
  <si>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</si>
  <si>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</si>
  <si>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</si>
  <si>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</si>
  <si>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</si>
  <si>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</si>
  <si>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</si>
  <si>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</si>
  <si>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</si>
  <si>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</si>
  <si>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</si>
  <si>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</si>
  <si>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</si>
  <si>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</si>
  <si>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</si>
  <si>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</si>
  <si>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</si>
  <si>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</si>
  <si>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</si>
  <si>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</si>
  <si>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</si>
  <si>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</si>
  <si>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</si>
  <si>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</si>
  <si>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</si>
  <si>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</si>
  <si>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</si>
  <si>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</si>
  <si>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</si>
  <si>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</si>
  <si>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</si>
  <si>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</si>
  <si>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</si>
  <si>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</si>
  <si>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</si>
  <si>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</si>
  <si>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</si>
  <si>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</si>
  <si>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</si>
  <si>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</si>
  <si>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</si>
  <si>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</si>
  <si>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</si>
  <si>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</si>
  <si>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</si>
  <si>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</si>
  <si>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</si>
  <si>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</si>
  <si>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</si>
  <si>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</si>
  <si>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</si>
  <si>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</si>
  <si>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</si>
  <si>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</si>
  <si>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</si>
  <si>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</si>
  <si>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</si>
  <si>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</si>
  <si>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</si>
  <si>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</si>
  <si>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</si>
  <si>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</si>
  <si>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</si>
  <si>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</si>
  <si>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</si>
  <si>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</si>
  <si>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</si>
  <si>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</si>
  <si>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</si>
  <si>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</si>
  <si>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</si>
  <si>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</si>
  <si>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</si>
  <si>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</si>
  <si>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</si>
  <si>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</si>
  <si>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</si>
  <si>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</si>
  <si>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</si>
  <si>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</si>
  <si>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</si>
  <si>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</si>
  <si>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</si>
  <si>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</si>
  <si>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</si>
  <si>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</si>
  <si>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</si>
  <si>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</si>
  <si>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</si>
  <si>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</si>
  <si>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</si>
  <si>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</si>
  <si>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</si>
  <si>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</si>
  <si>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</si>
  <si>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</si>
  <si>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</si>
  <si>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</si>
  <si>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</si>
  <si>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</si>
  <si>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</si>
  <si>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</si>
  <si>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</si>
  <si>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</si>
  <si>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</si>
  <si>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</si>
  <si>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</si>
  <si>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</si>
  <si>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</si>
  <si>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</si>
  <si>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</si>
  <si>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</si>
  <si>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</si>
  <si>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</si>
  <si>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</si>
  <si>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</si>
  <si>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</si>
  <si>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</si>
  <si>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</si>
  <si>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</si>
  <si>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</si>
  <si>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</si>
  <si>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</si>
  <si>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</si>
  <si>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</si>
  <si>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</si>
  <si>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</si>
  <si>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</si>
  <si>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</si>
  <si>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</si>
  <si>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</si>
  <si>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</si>
  <si>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</si>
  <si>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</si>
  <si>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</si>
  <si>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</si>
  <si>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</si>
  <si>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</si>
  <si>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</si>
  <si>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</si>
  <si>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</si>
  <si>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</si>
  <si>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</si>
  <si>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</si>
  <si>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</si>
  <si>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</si>
  <si>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</si>
  <si>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</si>
  <si>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</si>
  <si>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</si>
  <si>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</si>
  <si>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</si>
  <si>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</si>
  <si>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</si>
  <si>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</si>
  <si>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</si>
  <si>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</si>
  <si>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</si>
  <si>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</si>
  <si>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</si>
  <si>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</si>
  <si>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</si>
  <si>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</si>
  <si>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</si>
  <si>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</si>
  <si>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</si>
  <si>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</si>
  <si>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</si>
  <si>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</si>
  <si>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</si>
  <si>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</si>
  <si>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</si>
  <si>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</si>
  <si>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</si>
  <si>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</si>
  <si>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</si>
  <si>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</si>
  <si>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</si>
  <si>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</si>
  <si>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</si>
  <si>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</si>
  <si>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</si>
  <si>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</si>
  <si>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</si>
  <si>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</si>
  <si>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</si>
  <si>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</si>
  <si>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</si>
  <si>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</si>
  <si>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</si>
  <si>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</si>
  <si>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</si>
  <si>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</si>
  <si>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</si>
  <si>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</si>
  <si>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</si>
  <si>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</si>
  <si>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</si>
  <si>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</si>
  <si>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</si>
  <si>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</si>
  <si>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</si>
  <si>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</si>
  <si>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</si>
  <si>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</si>
  <si>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</si>
  <si>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</si>
  <si>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</si>
  <si>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</si>
  <si>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</si>
  <si>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</si>
  <si>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</si>
  <si>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</si>
  <si>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</si>
  <si>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</si>
  <si>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</si>
  <si>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</si>
  <si>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</si>
  <si>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</si>
  <si>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</si>
  <si>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</si>
  <si>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</si>
  <si>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</si>
  <si>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</si>
  <si>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</si>
  <si>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</si>
  <si>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</si>
  <si>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</si>
  <si>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</si>
  <si>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</si>
  <si>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</si>
  <si>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</si>
  <si>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</si>
  <si>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</si>
  <si>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</si>
  <si>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</si>
  <si>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</si>
  <si>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</si>
  <si>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</si>
  <si>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1204000000.000</t>
  </si>
  <si>
    <t>1.2.3 ที่ดิน</t>
  </si>
  <si>
    <t>4306000000.000</t>
  </si>
  <si>
    <t>4.2.4 รายรับจากการขายสินทรัพย์ของหน่วยงาน</t>
  </si>
  <si>
    <t>5108000000.000</t>
  </si>
  <si>
    <t>5.1.8 หนี้สูญและหนี้สงสัยจะสูญ</t>
  </si>
  <si>
    <t>5203000000.000</t>
  </si>
  <si>
    <t>5.2.1 ค่าจำหน่ายจากการขายทรัพย์สิน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</si>
  <si>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</si>
  <si>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</si>
  <si>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</si>
  <si>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</si>
  <si>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</si>
  <si>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</si>
  <si>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</si>
  <si>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</si>
  <si>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</si>
  <si>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</si>
  <si>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</si>
  <si>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</si>
  <si>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</si>
  <si>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</si>
  <si>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</si>
  <si>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</si>
  <si>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</si>
  <si>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</si>
  <si>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</si>
  <si>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</si>
  <si>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</si>
  <si>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</si>
  <si>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</si>
  <si>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</si>
  <si>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</si>
  <si>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</si>
  <si>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</si>
  <si>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</si>
  <si>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</si>
  <si>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</si>
  <si>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</si>
  <si>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</si>
  <si>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</si>
  <si>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</si>
  <si>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</si>
  <si>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</si>
  <si>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</si>
  <si>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</si>
  <si>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</si>
  <si>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</si>
  <si>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</si>
  <si>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</si>
  <si>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</si>
  <si>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</si>
  <si>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</si>
  <si>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</si>
  <si>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</si>
  <si>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</si>
  <si>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</si>
  <si>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</si>
  <si>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</si>
  <si>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</si>
  <si>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</si>
  <si>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</si>
  <si>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</si>
  <si>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</si>
  <si>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</si>
  <si>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</si>
  <si>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</si>
  <si>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</si>
  <si>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</si>
  <si>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</si>
  <si>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</si>
  <si>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</si>
  <si>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</si>
  <si>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</si>
  <si>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</si>
  <si>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</si>
  <si>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</si>
  <si>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</si>
  <si>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</si>
  <si>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</si>
  <si>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</si>
  <si>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</si>
  <si>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</si>
  <si>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</si>
  <si>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</si>
  <si>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</si>
  <si>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</si>
  <si>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</si>
  <si>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</si>
  <si>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</si>
  <si>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</si>
  <si>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</si>
  <si>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</si>
  <si>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</si>
  <si>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</si>
  <si>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</si>
  <si>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</si>
  <si>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</si>
  <si>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</si>
  <si>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</si>
  <si>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</si>
  <si>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</si>
  <si>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</si>
  <si>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</si>
  <si>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</si>
  <si>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</si>
  <si>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</si>
  <si>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</si>
  <si>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</si>
  <si>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</si>
  <si>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</si>
  <si>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</si>
  <si>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</si>
  <si>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</si>
  <si>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</si>
  <si>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</si>
  <si>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</si>
  <si>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</si>
  <si>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</si>
  <si>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</si>
  <si>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</si>
  <si>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</si>
  <si>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</si>
  <si>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</si>
  <si>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</si>
  <si>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</si>
  <si>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</si>
  <si>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</si>
  <si>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</si>
  <si>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</si>
  <si>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</si>
  <si>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</si>
  <si>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</si>
  <si>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</si>
  <si>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</si>
  <si>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1106000000.000</t>
  </si>
  <si>
    <t>1.1.6 สินทรัพย์หมุนเวียนอื่น</t>
  </si>
  <si>
    <t>1211000000.000</t>
  </si>
  <si>
    <t>1.2.7 งานระหว่างก่อสร้าง</t>
  </si>
  <si>
    <t>2116000000.000</t>
  </si>
  <si>
    <t>2.1.7 หนี้สินหมุนเวียนอื่น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</si>
  <si>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</si>
  <si>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</si>
  <si>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</si>
  <si>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</si>
  <si>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</si>
  <si>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</si>
  <si>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</si>
  <si>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</si>
  <si>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</si>
  <si>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</si>
  <si>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</si>
  <si>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</si>
  <si>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</si>
  <si>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</si>
  <si>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</si>
  <si>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</si>
  <si>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</si>
  <si>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</si>
  <si>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</si>
  <si>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</si>
  <si>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</si>
  <si>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</si>
  <si>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</si>
  <si>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</si>
  <si>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</si>
  <si>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</si>
  <si>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</si>
  <si>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</si>
  <si>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</si>
  <si>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</si>
  <si>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</si>
  <si>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</si>
  <si>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</si>
  <si>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</si>
  <si>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</si>
  <si>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</si>
  <si>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</si>
  <si>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</si>
  <si>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</si>
  <si>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</si>
  <si>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</si>
  <si>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</si>
  <si>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</si>
  <si>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</si>
  <si>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</si>
  <si>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</si>
  <si>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</si>
  <si>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</si>
  <si>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</si>
  <si>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</si>
  <si>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</si>
  <si>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</si>
  <si>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</si>
  <si>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</si>
  <si>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</si>
  <si>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</si>
  <si>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</si>
  <si>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</si>
  <si>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</si>
  <si>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</si>
  <si>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</si>
  <si>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</si>
  <si>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</si>
  <si>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</si>
  <si>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</si>
  <si>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</si>
  <si>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</si>
  <si>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</si>
  <si>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</si>
  <si>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</si>
  <si>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</si>
  <si>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</si>
  <si>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</si>
  <si>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</si>
  <si>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</si>
  <si>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</si>
  <si>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</si>
  <si>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</si>
  <si>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</si>
  <si>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</si>
  <si>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</si>
  <si>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14150 โพธิ์ตาก,สสอ_</t>
  </si>
  <si>
    <t>14184 สถานีอนามัยนายาง</t>
  </si>
  <si>
    <t>5107000000.000</t>
  </si>
  <si>
    <t>5.1.7 ค่าใช้จ่ายเงินอุดหนุน</t>
  </si>
  <si>
    <t>5403000000.000</t>
  </si>
  <si>
    <t>5.3.0 รายการพิเศษหลังหักภาษี</t>
  </si>
  <si>
    <t>00494 สำนักงานสาธารณสุขอำเภอกุสุมาลย์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</si>
  <si>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</si>
  <si>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</si>
  <si>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</si>
  <si>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</si>
  <si>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</si>
  <si>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</si>
  <si>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</si>
  <si>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</si>
  <si>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</si>
  <si>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</si>
  <si>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</si>
  <si>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</si>
  <si>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</si>
  <si>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</si>
  <si>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</si>
  <si>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</si>
  <si>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</si>
  <si>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</si>
  <si>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</si>
  <si>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</si>
  <si>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</si>
  <si>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</si>
  <si>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</si>
  <si>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</si>
  <si>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</si>
  <si>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</si>
  <si>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</si>
  <si>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</si>
  <si>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</si>
  <si>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</si>
  <si>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</si>
  <si>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</si>
  <si>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</si>
  <si>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</si>
  <si>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</si>
  <si>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</si>
  <si>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</si>
  <si>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</si>
  <si>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</si>
  <si>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</si>
  <si>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</si>
  <si>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</si>
  <si>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</si>
  <si>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</si>
  <si>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</si>
  <si>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</si>
  <si>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</si>
  <si>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</si>
  <si>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</si>
  <si>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</si>
  <si>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</si>
  <si>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</si>
  <si>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</si>
  <si>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</si>
  <si>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</si>
  <si>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</si>
  <si>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</si>
  <si>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</si>
  <si>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</si>
  <si>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</si>
  <si>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</si>
  <si>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</si>
  <si>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</si>
  <si>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</si>
  <si>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</si>
  <si>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</si>
  <si>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</si>
  <si>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</si>
  <si>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</si>
  <si>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</si>
  <si>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</si>
  <si>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</si>
  <si>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</si>
  <si>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</si>
  <si>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</si>
  <si>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</si>
  <si>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</si>
  <si>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</si>
  <si>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</si>
  <si>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</si>
  <si>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</si>
  <si>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</si>
  <si>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</si>
  <si>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</si>
  <si>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</si>
  <si>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</si>
  <si>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</si>
  <si>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</si>
  <si>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</si>
  <si>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</si>
  <si>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</si>
  <si>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</si>
  <si>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</si>
  <si>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</si>
  <si>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</si>
  <si>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</si>
  <si>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</si>
  <si>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</si>
  <si>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</si>
  <si>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</si>
  <si>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</si>
  <si>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</si>
  <si>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</si>
  <si>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</si>
  <si>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</si>
  <si>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</si>
  <si>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</si>
  <si>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</si>
  <si>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</si>
  <si>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</si>
  <si>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</si>
  <si>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</si>
  <si>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</si>
  <si>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</si>
  <si>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</si>
  <si>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</si>
  <si>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</si>
  <si>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</si>
  <si>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</si>
  <si>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</si>
  <si>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</si>
  <si>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</si>
  <si>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</si>
  <si>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</si>
  <si>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</si>
  <si>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</si>
  <si>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</si>
  <si>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</si>
  <si>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</si>
  <si>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</si>
  <si>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</si>
  <si>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</si>
  <si>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</si>
  <si>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</si>
  <si>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</si>
  <si>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</si>
  <si>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</si>
  <si>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</si>
  <si>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</si>
  <si>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</si>
  <si>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</si>
  <si>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</si>
  <si>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</si>
  <si>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</si>
  <si>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</si>
  <si>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</si>
  <si>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</si>
  <si>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</si>
  <si>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</si>
  <si>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</si>
  <si>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</si>
  <si>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</si>
  <si>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</si>
  <si>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</si>
  <si>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</si>
  <si>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</si>
  <si>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</si>
  <si>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</si>
  <si>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</si>
  <si>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</si>
  <si>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</si>
  <si>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</si>
  <si>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</si>
  <si>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</si>
  <si>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</si>
  <si>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</si>
  <si>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</si>
  <si>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</si>
  <si>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</si>
  <si>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</si>
  <si>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</si>
  <si>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</si>
  <si>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</si>
  <si>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</si>
  <si>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</si>
  <si>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</si>
  <si>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</si>
  <si>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</si>
  <si>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14441 เทศบาลเมืองสกลนคร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</si>
  <si>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</si>
  <si>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</si>
  <si>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</si>
  <si>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</si>
  <si>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23748 ศสช_รพ_สน_2</t>
  </si>
  <si>
    <t>23816 ศสช_วัดแจ้ง</t>
  </si>
  <si>
    <t>41075 รพ_สต_ภูเพ็ก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</si>
  <si>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</si>
  <si>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</si>
  <si>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</si>
  <si>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</si>
  <si>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</si>
  <si>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</si>
  <si>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</si>
  <si>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</si>
  <si>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</si>
  <si>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</si>
  <si>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</si>
  <si>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</si>
  <si>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</si>
  <si>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</si>
  <si>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</si>
  <si>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</si>
  <si>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</si>
  <si>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</si>
  <si>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</si>
  <si>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</si>
  <si>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</si>
  <si>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</si>
  <si>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</si>
  <si>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</si>
  <si>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</si>
  <si>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</si>
  <si>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</si>
  <si>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</si>
  <si>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</si>
  <si>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</si>
  <si>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</si>
  <si>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</si>
  <si>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</si>
  <si>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</si>
  <si>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</si>
  <si>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</si>
  <si>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</si>
  <si>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</si>
  <si>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</si>
  <si>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</si>
  <si>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</si>
  <si>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</si>
  <si>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</si>
  <si>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</si>
  <si>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</si>
  <si>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</si>
  <si>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</si>
  <si>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</si>
  <si>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</si>
  <si>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</si>
  <si>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</si>
  <si>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</si>
  <si>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</si>
  <si>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</si>
  <si>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</si>
  <si>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</si>
  <si>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</si>
  <si>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</si>
  <si>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</si>
  <si>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</si>
  <si>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</si>
  <si>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</si>
  <si>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</si>
  <si>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</si>
  <si>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</si>
  <si>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</si>
  <si>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</si>
  <si>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</si>
  <si>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</si>
  <si>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</si>
  <si>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</si>
  <si>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</si>
  <si>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</si>
  <si>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</si>
  <si>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</si>
  <si>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</si>
  <si>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</si>
  <si>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</si>
  <si>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</si>
  <si>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</si>
  <si>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</si>
  <si>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</si>
  <si>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</si>
  <si>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</si>
  <si>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</si>
  <si>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</si>
  <si>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</si>
  <si>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</si>
  <si>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</si>
  <si>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</si>
  <si>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</si>
  <si>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</si>
  <si>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</si>
  <si>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</si>
  <si>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</si>
  <si>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</si>
  <si>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</si>
  <si>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</si>
  <si>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</si>
  <si>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</si>
  <si>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</si>
  <si>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</si>
  <si>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</si>
  <si>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</si>
  <si>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</si>
  <si>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</si>
  <si>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</si>
  <si>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</si>
  <si>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</si>
  <si>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</si>
  <si>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</si>
  <si>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</si>
  <si>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</si>
  <si>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</si>
  <si>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</si>
  <si>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</si>
  <si>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</si>
  <si>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</si>
  <si>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</si>
  <si>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</si>
  <si>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</si>
  <si>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</si>
  <si>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</si>
  <si>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</si>
  <si>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</si>
  <si>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</si>
  <si>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</si>
  <si>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</si>
  <si>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</si>
  <si>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</si>
  <si>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</si>
  <si>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</si>
  <si>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</si>
  <si>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</si>
  <si>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</si>
  <si>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</si>
  <si>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</si>
  <si>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</si>
  <si>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</si>
  <si>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</si>
  <si>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</si>
  <si>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</si>
  <si>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</si>
  <si>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</si>
  <si>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</si>
  <si>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</si>
  <si>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</si>
  <si>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</si>
  <si>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</si>
  <si>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</si>
  <si>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</si>
  <si>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4202000000.000</t>
  </si>
  <si>
    <t>4.1.2 รายได้จากการขายสินค้าและบริการของแผ่นดิน</t>
  </si>
  <si>
    <t>04530 โรงพยาบาลส่งเสริมสุขภาพตำบล บ้านโนนสมบูรณ์</t>
  </si>
  <si>
    <t>-</t>
  </si>
  <si>
    <t>สำหรับเดือนตุลาคม-พฤศจิกายน 2563  ปีงบประมาณ 2564 (ข้อมูล ณ วันที่ 26 ธันวาคม 2563 เวลา 09.30 น.)</t>
  </si>
  <si>
    <t>สำหรับเดือนตุลาคม-พฤศจิกายน 2563  ปีงบประมาณ 2564 (ข้อมูล ณ วันที่ 26 ธันวาคม 2563  เวลา 09.30 น.)</t>
  </si>
  <si>
    <t xml:space="preserve">                                                   สำหรับเดือนตุลาคม-พฤศจิกายน 2563  ปีงบประมาณ 2564 (ข้อมูล ณ วันที่ 26 ธันวาคม 2563  เวลา 09.30 น.)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</si>
</sst>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฿&quot;#,##0.00;\-&quot;฿&quot;#,##0.00"/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rgb="FFFF0000"/>
      <name val="TH SarabunPSK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6" fillId="0" borderId="0" applyNumberFormat="0" applyFill="0" applyBorder="0" applyAlignment="0" applyProtection="0"/>
  </cellStyleXfs>
  <cellXfs count="430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43" fontId="11" fillId="22" borderId="0" xfId="1" applyFont="1" applyFill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4" fillId="26" borderId="18" xfId="0" applyFont="1" applyFill="1" applyBorder="1" applyAlignment="1">
      <alignment horizontal="center" vertical="center" wrapText="1"/>
    </xf>
    <xf numFmtId="0" fontId="25" fillId="27" borderId="18" xfId="0" applyFont="1" applyFill="1" applyBorder="1" applyAlignment="1">
      <alignment horizontal="left" vertical="top"/>
    </xf>
    <xf numFmtId="0" fontId="25" fillId="28" borderId="18" xfId="0" applyFont="1" applyFill="1" applyBorder="1" applyAlignment="1">
      <alignment horizontal="left" vertical="top"/>
    </xf>
    <xf numFmtId="0" fontId="21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3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4" fillId="26" borderId="30" xfId="0" applyFont="1" applyFill="1" applyBorder="1" applyAlignment="1">
      <alignment horizontal="center" vertical="center" wrapText="1"/>
    </xf>
    <xf numFmtId="17" fontId="24" fillId="26" borderId="32" xfId="0" applyNumberFormat="1" applyFont="1" applyFill="1" applyBorder="1" applyAlignment="1">
      <alignment horizontal="center" vertical="center"/>
    </xf>
    <xf numFmtId="0" fontId="25" fillId="27" borderId="30" xfId="0" applyFont="1" applyFill="1" applyBorder="1" applyAlignment="1">
      <alignment horizontal="left" vertical="top"/>
    </xf>
    <xf numFmtId="0" fontId="26" fillId="27" borderId="32" xfId="7" applyFill="1" applyBorder="1" applyAlignment="1">
      <alignment horizontal="center" vertical="top"/>
    </xf>
    <xf numFmtId="0" fontId="25" fillId="28" borderId="30" xfId="0" applyFont="1" applyFill="1" applyBorder="1" applyAlignment="1">
      <alignment horizontal="left" vertical="top"/>
    </xf>
    <xf numFmtId="0" fontId="26" fillId="28" borderId="32" xfId="7" applyFill="1" applyBorder="1" applyAlignment="1">
      <alignment horizontal="center" vertical="top"/>
    </xf>
    <xf numFmtId="0" fontId="26" fillId="27" borderId="34" xfId="7" applyFill="1" applyBorder="1" applyAlignment="1">
      <alignment horizontal="center" vertical="top"/>
    </xf>
    <xf numFmtId="0" fontId="26" fillId="27" borderId="36" xfId="7" applyFill="1" applyBorder="1" applyAlignment="1">
      <alignment horizontal="center" vertical="top"/>
    </xf>
    <xf numFmtId="0" fontId="26" fillId="28" borderId="34" xfId="7" applyFill="1" applyBorder="1" applyAlignment="1">
      <alignment horizontal="center" vertical="top"/>
    </xf>
    <xf numFmtId="0" fontId="26" fillId="28" borderId="36" xfId="7" applyFill="1" applyBorder="1" applyAlignment="1">
      <alignment horizontal="center" vertical="top"/>
    </xf>
    <xf numFmtId="0" fontId="26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10" fillId="23" borderId="0" xfId="1" applyFont="1" applyFill="1"/>
    <xf numFmtId="0" fontId="17" fillId="0" borderId="0" xfId="0" applyFont="1" applyAlignment="1">
      <alignment horizontal="right"/>
    </xf>
    <xf numFmtId="0" fontId="1" fillId="21" borderId="0" xfId="1" applyNumberFormat="1" applyFont="1" applyFill="1"/>
    <xf numFmtId="0" fontId="1" fillId="0" borderId="0" xfId="1" applyNumberFormat="1" applyFont="1" applyFill="1"/>
    <xf numFmtId="0" fontId="1" fillId="23" borderId="0" xfId="1" applyNumberFormat="1" applyFont="1" applyFill="1"/>
    <xf numFmtId="0" fontId="1" fillId="15" borderId="0" xfId="1" applyNumberFormat="1" applyFont="1" applyFill="1"/>
    <xf numFmtId="0" fontId="1" fillId="19" borderId="0" xfId="1" applyNumberFormat="1" applyFont="1" applyFill="1"/>
    <xf numFmtId="7" fontId="1" fillId="21" borderId="0" xfId="1" applyNumberFormat="1" applyFont="1" applyFill="1"/>
    <xf numFmtId="7" fontId="1" fillId="0" borderId="0" xfId="1" applyNumberFormat="1" applyFont="1" applyFill="1"/>
    <xf numFmtId="7" fontId="1" fillId="23" borderId="0" xfId="1" applyNumberFormat="1" applyFont="1" applyFill="1"/>
    <xf numFmtId="7" fontId="1" fillId="15" borderId="0" xfId="1" applyNumberFormat="1" applyFont="1" applyFill="1"/>
    <xf numFmtId="7" fontId="1" fillId="19" borderId="0" xfId="1" applyNumberFormat="1" applyFont="1" applyFill="1"/>
    <xf numFmtId="0" fontId="11" fillId="0" borderId="0" xfId="1" applyNumberFormat="1" applyFont="1" applyFill="1"/>
    <xf numFmtId="0" fontId="0" fillId="0" borderId="0" xfId="1" applyNumberFormat="1" applyFont="1" applyFill="1"/>
    <xf numFmtId="0" fontId="0" fillId="21" borderId="0" xfId="1" applyNumberFormat="1" applyFont="1" applyFill="1"/>
    <xf numFmtId="0" fontId="0" fillId="23" borderId="0" xfId="1" applyNumberFormat="1" applyFont="1" applyFill="1"/>
    <xf numFmtId="0" fontId="0" fillId="15" borderId="0" xfId="1" applyNumberFormat="1" applyFont="1" applyFill="1"/>
    <xf numFmtId="0" fontId="0" fillId="19" borderId="0" xfId="1" applyNumberFormat="1" applyFont="1" applyFill="1"/>
    <xf numFmtId="7" fontId="0" fillId="21" borderId="0" xfId="1" applyNumberFormat="1" applyFont="1" applyFill="1"/>
    <xf numFmtId="7" fontId="0" fillId="0" borderId="0" xfId="1" applyNumberFormat="1" applyFont="1" applyFill="1"/>
    <xf numFmtId="7" fontId="0" fillId="23" borderId="0" xfId="1" applyNumberFormat="1" applyFont="1" applyFill="1"/>
    <xf numFmtId="7" fontId="0" fillId="15" borderId="0" xfId="1" applyNumberFormat="1" applyFont="1" applyFill="1"/>
    <xf numFmtId="7" fontId="0" fillId="19" borderId="0" xfId="1" applyNumberFormat="1" applyFont="1" applyFill="1"/>
    <xf numFmtId="43" fontId="11" fillId="21" borderId="0" xfId="1" applyFont="1" applyFill="1"/>
    <xf numFmtId="43" fontId="29" fillId="0" borderId="3" xfId="1" applyFont="1" applyBorder="1"/>
    <xf numFmtId="43" fontId="11" fillId="7" borderId="0" xfId="1" applyFont="1" applyFill="1" applyAlignment="1">
      <alignment horizontal="center"/>
    </xf>
    <xf numFmtId="0" fontId="11" fillId="7" borderId="0" xfId="0" applyFont="1" applyFill="1"/>
    <xf numFmtId="7" fontId="1" fillId="7" borderId="0" xfId="1" applyNumberFormat="1" applyFont="1" applyFill="1"/>
    <xf numFmtId="0" fontId="1" fillId="7" borderId="0" xfId="1" applyNumberFormat="1" applyFont="1" applyFill="1"/>
    <xf numFmtId="43" fontId="11" fillId="7" borderId="0" xfId="0" applyNumberFormat="1" applyFont="1" applyFill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5" fillId="28" borderId="19" xfId="0" applyFont="1" applyFill="1" applyBorder="1" applyAlignment="1">
      <alignment vertical="top" wrapText="1"/>
    </xf>
    <xf numFmtId="0" fontId="25" fillId="28" borderId="20" xfId="0" applyFont="1" applyFill="1" applyBorder="1" applyAlignment="1">
      <alignment vertical="top" wrapText="1"/>
    </xf>
    <xf numFmtId="0" fontId="25" fillId="27" borderId="19" xfId="0" applyFont="1" applyFill="1" applyBorder="1" applyAlignment="1">
      <alignment vertical="top" wrapText="1"/>
    </xf>
    <xf numFmtId="0" fontId="25" fillId="27" borderId="20" xfId="0" applyFont="1" applyFill="1" applyBorder="1" applyAlignment="1">
      <alignment vertical="top" wrapText="1"/>
    </xf>
    <xf numFmtId="0" fontId="23" fillId="24" borderId="19" xfId="0" applyFont="1" applyFill="1" applyBorder="1" applyAlignment="1">
      <alignment horizontal="left" vertical="center" wrapText="1"/>
    </xf>
    <xf numFmtId="0" fontId="23" fillId="24" borderId="20" xfId="0" applyFont="1" applyFill="1" applyBorder="1" applyAlignment="1">
      <alignment horizontal="left" vertical="center" wrapText="1"/>
    </xf>
    <xf numFmtId="0" fontId="24" fillId="26" borderId="19" xfId="0" applyFont="1" applyFill="1" applyBorder="1" applyAlignment="1">
      <alignment horizontal="center" vertical="center" wrapText="1"/>
    </xf>
    <xf numFmtId="0" fontId="24" fillId="26" borderId="20" xfId="0" applyFont="1" applyFill="1" applyBorder="1" applyAlignment="1">
      <alignment horizontal="center" vertical="center" wrapText="1"/>
    </xf>
    <xf numFmtId="0" fontId="22" fillId="24" borderId="42" xfId="0" applyFont="1" applyFill="1" applyBorder="1" applyAlignment="1">
      <alignment vertical="center" wrapText="1"/>
    </xf>
    <xf numFmtId="0" fontId="22" fillId="24" borderId="43" xfId="0" applyFont="1" applyFill="1" applyBorder="1" applyAlignment="1">
      <alignment vertical="center" wrapText="1"/>
    </xf>
    <xf numFmtId="0" fontId="22" fillId="24" borderId="44" xfId="0" applyFont="1" applyFill="1" applyBorder="1" applyAlignment="1">
      <alignment vertical="center" wrapText="1"/>
    </xf>
    <xf numFmtId="0" fontId="25" fillId="28" borderId="33" xfId="0" applyFont="1" applyFill="1" applyBorder="1" applyAlignment="1">
      <alignment horizontal="left" vertical="top"/>
    </xf>
    <xf numFmtId="0" fontId="25" fillId="28" borderId="35" xfId="0" applyFont="1" applyFill="1" applyBorder="1" applyAlignment="1">
      <alignment horizontal="left" vertical="top"/>
    </xf>
    <xf numFmtId="0" fontId="25" fillId="28" borderId="23" xfId="0" applyFont="1" applyFill="1" applyBorder="1" applyAlignment="1">
      <alignment vertical="top" wrapText="1"/>
    </xf>
    <xf numFmtId="0" fontId="25" fillId="28" borderId="24" xfId="0" applyFont="1" applyFill="1" applyBorder="1" applyAlignment="1">
      <alignment vertical="top" wrapText="1"/>
    </xf>
    <xf numFmtId="0" fontId="25" fillId="28" borderId="25" xfId="0" applyFont="1" applyFill="1" applyBorder="1" applyAlignment="1">
      <alignment vertical="top" wrapText="1"/>
    </xf>
    <xf numFmtId="0" fontId="25" fillId="28" borderId="26" xfId="0" applyFont="1" applyFill="1" applyBorder="1" applyAlignment="1">
      <alignment vertical="top" wrapText="1"/>
    </xf>
    <xf numFmtId="0" fontId="25" fillId="28" borderId="21" xfId="0" applyFont="1" applyFill="1" applyBorder="1" applyAlignment="1">
      <alignment horizontal="left" vertical="top"/>
    </xf>
    <xf numFmtId="0" fontId="25" fillId="28" borderId="22" xfId="0" applyFont="1" applyFill="1" applyBorder="1" applyAlignment="1">
      <alignment horizontal="left" vertical="top"/>
    </xf>
    <xf numFmtId="0" fontId="25" fillId="27" borderId="33" xfId="0" applyFont="1" applyFill="1" applyBorder="1" applyAlignment="1">
      <alignment horizontal="left" vertical="top"/>
    </xf>
    <xf numFmtId="0" fontId="25" fillId="27" borderId="35" xfId="0" applyFont="1" applyFill="1" applyBorder="1" applyAlignment="1">
      <alignment horizontal="left" vertical="top"/>
    </xf>
    <xf numFmtId="0" fontId="25" fillId="27" borderId="23" xfId="0" applyFont="1" applyFill="1" applyBorder="1" applyAlignment="1">
      <alignment vertical="top" wrapText="1"/>
    </xf>
    <xf numFmtId="0" fontId="25" fillId="27" borderId="24" xfId="0" applyFont="1" applyFill="1" applyBorder="1" applyAlignment="1">
      <alignment vertical="top" wrapText="1"/>
    </xf>
    <xf numFmtId="0" fontId="25" fillId="27" borderId="25" xfId="0" applyFont="1" applyFill="1" applyBorder="1" applyAlignment="1">
      <alignment vertical="top" wrapText="1"/>
    </xf>
    <xf numFmtId="0" fontId="25" fillId="27" borderId="26" xfId="0" applyFont="1" applyFill="1" applyBorder="1" applyAlignment="1">
      <alignment vertical="top" wrapText="1"/>
    </xf>
    <xf numFmtId="0" fontId="25" fillId="27" borderId="21" xfId="0" applyFont="1" applyFill="1" applyBorder="1" applyAlignment="1">
      <alignment horizontal="left" vertical="top"/>
    </xf>
    <xf numFmtId="0" fontId="25" fillId="27" borderId="22" xfId="0" applyFont="1" applyFill="1" applyBorder="1" applyAlignment="1">
      <alignment horizontal="left" vertical="top"/>
    </xf>
    <xf numFmtId="0" fontId="25" fillId="27" borderId="37" xfId="0" applyFont="1" applyFill="1" applyBorder="1" applyAlignment="1">
      <alignment horizontal="left" vertical="top"/>
    </xf>
    <xf numFmtId="0" fontId="25" fillId="27" borderId="38" xfId="0" applyFont="1" applyFill="1" applyBorder="1" applyAlignment="1">
      <alignment vertical="top" wrapText="1"/>
    </xf>
    <xf numFmtId="0" fontId="25" fillId="27" borderId="39" xfId="0" applyFont="1" applyFill="1" applyBorder="1" applyAlignment="1">
      <alignment vertical="top" wrapText="1"/>
    </xf>
    <xf numFmtId="0" fontId="25" fillId="27" borderId="40" xfId="0" applyFont="1" applyFill="1" applyBorder="1" applyAlignment="1">
      <alignment horizontal="left" vertical="top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พฤศจิกายน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88.52459016393442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99.199084668192214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11.475409836065573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0.8009153318077803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8102008"/>
        <c:axId val="378100832"/>
      </c:barChart>
      <c:catAx>
        <c:axId val="378102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78100832"/>
        <c:crosses val="autoZero"/>
        <c:auto val="1"/>
        <c:lblAlgn val="ctr"/>
        <c:lblOffset val="100"/>
        <c:noMultiLvlLbl val="0"/>
      </c:catAx>
      <c:valAx>
        <c:axId val="37810083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37810200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Relationship Id="rId6" Type="http://schemas.openxmlformats.org/officeDocument/2006/relationships/image" Target="../media/image1.emf"/><Relationship Id="rId5" Type="http://schemas.openxmlformats.org/officeDocument/2006/relationships/image" Target="../media/image2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4"/>
  <sheetViews>
    <sheetView topLeftCell="Y1" zoomScale="80" zoomScaleNormal="80" workbookViewId="0">
      <selection activeCell="AB1" sqref="A1:AB1048576"/>
    </sheetView>
  </sheetViews>
  <sheetFormatPr defaultColWidth="27.375" defaultRowHeight="14.25" x14ac:dyDescent="0.2"/>
  <cols>
    <col min="1" max="1" width="27.375" style="260" bestFit="1" customWidth="1"/>
    <col min="2" max="4" width="27.375" style="243"/>
    <col min="5" max="7" width="27.375" style="249"/>
    <col min="8" max="12" width="27.375" style="244"/>
    <col min="13" max="16" width="27.375" style="249"/>
    <col min="17" max="22" width="27.375" style="40"/>
    <col min="23" max="28" width="27.375" style="245"/>
    <col min="29" max="16384" width="27.375" style="249"/>
  </cols>
  <sheetData>
    <row r="1" spans="1:28" x14ac:dyDescent="0.2">
      <c r="A1" s="260" t="s">
        <v>2457</v>
      </c>
      <c r="B1" s="325" t="s">
        <v>2463</v>
      </c>
      <c r="C1" s="325" t="s">
        <v>2465</v>
      </c>
      <c r="D1" s="325" t="s">
        <v>2467</v>
      </c>
      <c r="E1" s="326" t="s">
        <v>2469</v>
      </c>
      <c r="F1" s="326" t="s">
        <v>2471</v>
      </c>
      <c r="G1" s="326" t="s">
        <v>2473</v>
      </c>
      <c r="H1" s="327" t="s">
        <v>2475</v>
      </c>
      <c r="I1" s="327" t="s">
        <v>2477</v>
      </c>
      <c r="J1" s="327" t="s">
        <v>2479</v>
      </c>
      <c r="K1" s="327" t="s">
        <v>2481</v>
      </c>
      <c r="L1" s="327" t="s">
        <v>2483</v>
      </c>
      <c r="M1" s="326" t="s">
        <v>2485</v>
      </c>
      <c r="N1" s="326" t="s">
        <v>2487</v>
      </c>
      <c r="O1" s="326" t="s">
        <v>2489</v>
      </c>
      <c r="P1" s="326" t="s">
        <v>2491</v>
      </c>
      <c r="Q1" s="328" t="s">
        <v>2493</v>
      </c>
      <c r="R1" s="328" t="s">
        <v>2495</v>
      </c>
      <c r="S1" s="328" t="s">
        <v>2497</v>
      </c>
      <c r="T1" s="328" t="s">
        <v>2499</v>
      </c>
      <c r="U1" s="328" t="s">
        <v>2501</v>
      </c>
      <c r="V1" s="328" t="s">
        <v>2503</v>
      </c>
      <c r="W1" s="329" t="s">
        <v>2505</v>
      </c>
      <c r="X1" s="329" t="s">
        <v>2507</v>
      </c>
      <c r="Y1" s="329" t="s">
        <v>2509</v>
      </c>
      <c r="Z1" s="329" t="s">
        <v>2511</v>
      </c>
      <c r="AA1" s="329" t="s">
        <v>2513</v>
      </c>
      <c r="AB1" s="329" t="s">
        <v>2515</v>
      </c>
    </row>
    <row r="2" spans="1:28" x14ac:dyDescent="0.2">
      <c r="A2" s="260" t="s">
        <v>2458</v>
      </c>
      <c r="B2" s="325" t="s">
        <v>2464</v>
      </c>
      <c r="C2" s="325" t="s">
        <v>2466</v>
      </c>
      <c r="D2" s="325" t="s">
        <v>2468</v>
      </c>
      <c r="E2" s="326" t="s">
        <v>2470</v>
      </c>
      <c r="F2" s="326" t="s">
        <v>2472</v>
      </c>
      <c r="G2" s="326" t="s">
        <v>2474</v>
      </c>
      <c r="H2" s="327" t="s">
        <v>2476</v>
      </c>
      <c r="I2" s="327" t="s">
        <v>2478</v>
      </c>
      <c r="J2" s="327" t="s">
        <v>2480</v>
      </c>
      <c r="K2" s="327" t="s">
        <v>2482</v>
      </c>
      <c r="L2" s="327" t="s">
        <v>2484</v>
      </c>
      <c r="M2" s="326" t="s">
        <v>2486</v>
      </c>
      <c r="N2" s="326" t="s">
        <v>2488</v>
      </c>
      <c r="O2" s="326" t="s">
        <v>2490</v>
      </c>
      <c r="P2" s="326" t="s">
        <v>2492</v>
      </c>
      <c r="Q2" s="328" t="s">
        <v>2494</v>
      </c>
      <c r="R2" s="328" t="s">
        <v>2496</v>
      </c>
      <c r="S2" s="328" t="s">
        <v>2498</v>
      </c>
      <c r="T2" s="328" t="s">
        <v>2500</v>
      </c>
      <c r="U2" s="328" t="s">
        <v>2502</v>
      </c>
      <c r="V2" s="328" t="s">
        <v>2504</v>
      </c>
      <c r="W2" s="329" t="s">
        <v>2506</v>
      </c>
      <c r="X2" s="329" t="s">
        <v>2508</v>
      </c>
      <c r="Y2" s="329" t="s">
        <v>2510</v>
      </c>
      <c r="Z2" s="329" t="s">
        <v>2512</v>
      </c>
      <c r="AA2" s="329" t="s">
        <v>2514</v>
      </c>
      <c r="AB2" s="329" t="s">
        <v>2516</v>
      </c>
    </row>
    <row r="3" spans="1:28" x14ac:dyDescent="0.2">
      <c r="A3" s="260" t="s">
        <v>2459</v>
      </c>
      <c r="B3" s="330">
        <v>23500054.43</v>
      </c>
      <c r="C3" s="330">
        <v>891336.1</v>
      </c>
      <c r="D3" s="330">
        <v>3949688.44</v>
      </c>
      <c r="E3" s="331">
        <v>57657231.710000001</v>
      </c>
      <c r="F3" s="331">
        <v>28832550.18</v>
      </c>
      <c r="G3" s="331">
        <v>73999</v>
      </c>
      <c r="H3" s="332">
        <v>110755</v>
      </c>
      <c r="I3" s="332">
        <v>1215110.72</v>
      </c>
      <c r="J3" s="332">
        <v>79800</v>
      </c>
      <c r="K3" s="332">
        <v>11226976.68</v>
      </c>
      <c r="L3" s="332">
        <v>1014601.27</v>
      </c>
      <c r="M3" s="331">
        <v>55159</v>
      </c>
      <c r="N3" s="331">
        <v>-5899634.4400000004</v>
      </c>
      <c r="O3" s="331">
        <v>-4057379.86</v>
      </c>
      <c r="P3" s="331">
        <v>123910812.33</v>
      </c>
      <c r="Q3" s="333">
        <v>529.17999999999995</v>
      </c>
      <c r="R3" s="333">
        <v>18666348.789999999</v>
      </c>
      <c r="S3" s="333">
        <v>214201.49</v>
      </c>
      <c r="T3" s="333">
        <v>6292.99</v>
      </c>
      <c r="U3" s="333">
        <v>8620929.5999999996</v>
      </c>
      <c r="V3" s="333">
        <v>804896.22</v>
      </c>
      <c r="W3" s="334">
        <v>14117952.1</v>
      </c>
      <c r="X3" s="334">
        <v>580</v>
      </c>
      <c r="Y3" s="334">
        <v>25412</v>
      </c>
      <c r="Z3" s="334">
        <v>9215687.8399999999</v>
      </c>
      <c r="AA3" s="334">
        <v>2590963.77</v>
      </c>
      <c r="AB3" s="334">
        <v>184520</v>
      </c>
    </row>
    <row r="4" spans="1:28" x14ac:dyDescent="0.2">
      <c r="A4" s="260" t="s">
        <v>2460</v>
      </c>
      <c r="B4" s="325"/>
      <c r="C4" s="325"/>
      <c r="D4" s="325"/>
      <c r="E4" s="331">
        <v>507220.57</v>
      </c>
      <c r="F4" s="331">
        <v>4</v>
      </c>
      <c r="G4" s="326"/>
      <c r="H4" s="327"/>
      <c r="I4" s="327"/>
      <c r="J4" s="327"/>
      <c r="K4" s="327"/>
      <c r="L4" s="327"/>
      <c r="M4" s="326"/>
      <c r="N4" s="326"/>
      <c r="O4" s="331">
        <v>-5074713.2</v>
      </c>
      <c r="P4" s="331">
        <v>5588934.4400000004</v>
      </c>
      <c r="Q4" s="328"/>
      <c r="R4" s="328"/>
      <c r="S4" s="328"/>
      <c r="T4" s="328"/>
      <c r="U4" s="333">
        <v>151026.5</v>
      </c>
      <c r="V4" s="328"/>
      <c r="W4" s="334">
        <v>151026.5</v>
      </c>
      <c r="X4" s="329"/>
      <c r="Y4" s="329"/>
      <c r="Z4" s="329"/>
      <c r="AA4" s="334">
        <v>6996.67</v>
      </c>
      <c r="AB4" s="329"/>
    </row>
    <row r="5" spans="1:28" x14ac:dyDescent="0.2">
      <c r="A5" s="260" t="s">
        <v>2461</v>
      </c>
      <c r="B5" s="330">
        <v>11656.28</v>
      </c>
      <c r="C5" s="325"/>
      <c r="D5" s="325"/>
      <c r="E5" s="331">
        <v>518517.44</v>
      </c>
      <c r="F5" s="331">
        <v>3</v>
      </c>
      <c r="G5" s="326"/>
      <c r="H5" s="327"/>
      <c r="I5" s="327"/>
      <c r="J5" s="327"/>
      <c r="K5" s="332">
        <v>13200</v>
      </c>
      <c r="L5" s="327"/>
      <c r="M5" s="326"/>
      <c r="N5" s="326"/>
      <c r="O5" s="331">
        <v>-1596232.72</v>
      </c>
      <c r="P5" s="331">
        <v>2129382.7599999998</v>
      </c>
      <c r="Q5" s="328"/>
      <c r="R5" s="328"/>
      <c r="S5" s="328"/>
      <c r="T5" s="328"/>
      <c r="U5" s="333">
        <v>145080</v>
      </c>
      <c r="V5" s="333">
        <v>165107.5</v>
      </c>
      <c r="W5" s="334">
        <v>263236.5</v>
      </c>
      <c r="X5" s="329"/>
      <c r="Y5" s="329"/>
      <c r="Z5" s="334">
        <v>46951</v>
      </c>
      <c r="AA5" s="334">
        <v>16173.32</v>
      </c>
      <c r="AB5" s="329"/>
    </row>
    <row r="6" spans="1:28" x14ac:dyDescent="0.2">
      <c r="A6" s="260" t="s">
        <v>2462</v>
      </c>
      <c r="B6" s="330">
        <v>5120</v>
      </c>
      <c r="C6" s="325"/>
      <c r="D6" s="325"/>
      <c r="E6" s="331">
        <v>5166227.79</v>
      </c>
      <c r="F6" s="331">
        <v>20067.73</v>
      </c>
      <c r="G6" s="326"/>
      <c r="H6" s="327"/>
      <c r="I6" s="327"/>
      <c r="J6" s="327"/>
      <c r="K6" s="332">
        <v>5120</v>
      </c>
      <c r="L6" s="327"/>
      <c r="M6" s="326"/>
      <c r="N6" s="326"/>
      <c r="O6" s="331">
        <v>1603009.27</v>
      </c>
      <c r="P6" s="326"/>
      <c r="Q6" s="328"/>
      <c r="R6" s="328"/>
      <c r="S6" s="328"/>
      <c r="T6" s="328"/>
      <c r="U6" s="333">
        <v>380147.65</v>
      </c>
      <c r="V6" s="333">
        <v>63708</v>
      </c>
      <c r="W6" s="334">
        <v>412107.65</v>
      </c>
      <c r="X6" s="329"/>
      <c r="Y6" s="334">
        <v>6748</v>
      </c>
      <c r="Z6" s="334">
        <v>27160</v>
      </c>
      <c r="AA6" s="334">
        <v>35543.06</v>
      </c>
      <c r="AB6" s="329"/>
    </row>
    <row r="7" spans="1:28" x14ac:dyDescent="0.2">
      <c r="B7" s="330"/>
      <c r="C7" s="325"/>
      <c r="D7" s="325"/>
      <c r="E7" s="331"/>
      <c r="F7" s="331"/>
      <c r="G7" s="326"/>
      <c r="H7" s="327"/>
      <c r="I7" s="327"/>
      <c r="J7" s="327"/>
      <c r="K7" s="332"/>
      <c r="L7" s="327"/>
      <c r="M7" s="326"/>
      <c r="N7" s="326"/>
      <c r="O7" s="331"/>
      <c r="P7" s="326"/>
      <c r="Q7" s="328"/>
      <c r="R7" s="328"/>
      <c r="S7" s="328"/>
      <c r="T7" s="328"/>
      <c r="U7" s="333"/>
      <c r="V7" s="333"/>
      <c r="W7" s="334"/>
      <c r="X7" s="329"/>
      <c r="Y7" s="334"/>
      <c r="Z7" s="334"/>
      <c r="AA7" s="334"/>
      <c r="AB7" s="329"/>
    </row>
    <row r="8" spans="1:28" x14ac:dyDescent="0.2">
      <c r="B8" s="330"/>
      <c r="C8" s="325"/>
      <c r="D8" s="325"/>
      <c r="E8" s="331"/>
      <c r="F8" s="331"/>
      <c r="G8" s="326"/>
      <c r="H8" s="327"/>
      <c r="I8" s="327"/>
      <c r="J8" s="327"/>
      <c r="K8" s="332"/>
      <c r="L8" s="327"/>
      <c r="M8" s="326"/>
      <c r="N8" s="326"/>
      <c r="O8" s="331"/>
      <c r="P8" s="326"/>
      <c r="Q8" s="328"/>
      <c r="R8" s="328"/>
      <c r="S8" s="328"/>
      <c r="T8" s="328"/>
      <c r="U8" s="333"/>
      <c r="V8" s="333"/>
      <c r="W8" s="334"/>
      <c r="X8" s="329"/>
      <c r="Y8" s="334"/>
      <c r="Z8" s="334"/>
      <c r="AA8" s="334"/>
      <c r="AB8" s="329"/>
    </row>
    <row r="9" spans="1:28" x14ac:dyDescent="0.2">
      <c r="B9" s="330"/>
      <c r="C9" s="325"/>
      <c r="D9" s="325"/>
      <c r="E9" s="331"/>
      <c r="F9" s="331"/>
      <c r="G9" s="326"/>
      <c r="H9" s="327"/>
      <c r="I9" s="327"/>
      <c r="J9" s="327"/>
      <c r="K9" s="332"/>
      <c r="L9" s="327"/>
      <c r="M9" s="326"/>
      <c r="N9" s="326"/>
      <c r="O9" s="331"/>
      <c r="P9" s="326"/>
      <c r="Q9" s="328"/>
      <c r="R9" s="328"/>
      <c r="S9" s="328"/>
      <c r="T9" s="328"/>
      <c r="U9" s="333"/>
      <c r="V9" s="333"/>
      <c r="W9" s="334"/>
      <c r="X9" s="329"/>
      <c r="Y9" s="334"/>
      <c r="Z9" s="334"/>
      <c r="AA9" s="334"/>
      <c r="AB9" s="329"/>
    </row>
    <row r="10" spans="1:28" x14ac:dyDescent="0.2">
      <c r="A10" s="260" t="s">
        <v>179</v>
      </c>
      <c r="B10" s="330">
        <v>862211.43</v>
      </c>
      <c r="C10" s="330">
        <v>177140</v>
      </c>
      <c r="D10" s="330">
        <v>82814.13</v>
      </c>
      <c r="E10" s="331">
        <v>276021.65999999997</v>
      </c>
      <c r="F10" s="331">
        <v>463696.49</v>
      </c>
      <c r="G10" s="326"/>
      <c r="H10" s="327"/>
      <c r="I10" s="332">
        <v>11373.25</v>
      </c>
      <c r="J10" s="327"/>
      <c r="K10" s="332">
        <v>380478</v>
      </c>
      <c r="L10" s="332">
        <v>2613.5300000000002</v>
      </c>
      <c r="M10" s="326"/>
      <c r="N10" s="326"/>
      <c r="O10" s="326"/>
      <c r="P10" s="331">
        <v>2551638.71</v>
      </c>
      <c r="Q10" s="328"/>
      <c r="R10" s="333">
        <v>371635.72</v>
      </c>
      <c r="S10" s="328"/>
      <c r="T10" s="328"/>
      <c r="U10" s="333">
        <v>205188.6</v>
      </c>
      <c r="V10" s="333">
        <v>6000</v>
      </c>
      <c r="W10" s="334">
        <v>382194.6</v>
      </c>
      <c r="X10" s="329"/>
      <c r="Y10" s="329"/>
      <c r="Z10" s="334">
        <v>325598.01</v>
      </c>
      <c r="AA10" s="334">
        <v>65517.98</v>
      </c>
      <c r="AB10" s="334">
        <v>84770</v>
      </c>
    </row>
    <row r="11" spans="1:28" x14ac:dyDescent="0.2">
      <c r="A11" s="260" t="s">
        <v>181</v>
      </c>
      <c r="B11" s="330">
        <v>167760.25</v>
      </c>
      <c r="C11" s="330">
        <v>54058</v>
      </c>
      <c r="D11" s="330">
        <v>230957.33</v>
      </c>
      <c r="E11" s="331">
        <v>2190039.44</v>
      </c>
      <c r="F11" s="331">
        <v>919051.99</v>
      </c>
      <c r="G11" s="326"/>
      <c r="H11" s="327"/>
      <c r="I11" s="332">
        <v>20000</v>
      </c>
      <c r="J11" s="327"/>
      <c r="K11" s="332">
        <v>290000</v>
      </c>
      <c r="L11" s="327"/>
      <c r="M11" s="326"/>
      <c r="N11" s="326"/>
      <c r="O11" s="331">
        <v>31235.1</v>
      </c>
      <c r="P11" s="331">
        <v>2241809.08</v>
      </c>
      <c r="Q11" s="328"/>
      <c r="R11" s="333">
        <v>77675.94</v>
      </c>
      <c r="S11" s="328"/>
      <c r="T11" s="333">
        <v>0.04</v>
      </c>
      <c r="U11" s="333">
        <v>145190</v>
      </c>
      <c r="V11" s="333">
        <v>527000</v>
      </c>
      <c r="W11" s="334">
        <v>238824</v>
      </c>
      <c r="X11" s="334">
        <v>580</v>
      </c>
      <c r="Y11" s="329"/>
      <c r="Z11" s="334">
        <v>82953.31</v>
      </c>
      <c r="AA11" s="334">
        <v>75965.039999999994</v>
      </c>
      <c r="AB11" s="334">
        <v>48000</v>
      </c>
    </row>
    <row r="12" spans="1:28" x14ac:dyDescent="0.2">
      <c r="A12" s="260" t="s">
        <v>183</v>
      </c>
      <c r="B12" s="330">
        <v>224271.02</v>
      </c>
      <c r="C12" s="330">
        <v>33600</v>
      </c>
      <c r="D12" s="330">
        <v>40745.22</v>
      </c>
      <c r="E12" s="331">
        <v>1059632.3999999999</v>
      </c>
      <c r="F12" s="331">
        <v>821028.59</v>
      </c>
      <c r="G12" s="326"/>
      <c r="H12" s="332">
        <v>0</v>
      </c>
      <c r="I12" s="332">
        <v>25025.62</v>
      </c>
      <c r="J12" s="327"/>
      <c r="K12" s="332">
        <v>50000</v>
      </c>
      <c r="L12" s="332">
        <v>0</v>
      </c>
      <c r="M12" s="326"/>
      <c r="N12" s="326"/>
      <c r="O12" s="326"/>
      <c r="P12" s="331">
        <v>-1390481.55</v>
      </c>
      <c r="Q12" s="328"/>
      <c r="R12" s="333">
        <v>260030.09</v>
      </c>
      <c r="S12" s="333">
        <v>261.49</v>
      </c>
      <c r="T12" s="328"/>
      <c r="U12" s="333">
        <v>97200</v>
      </c>
      <c r="V12" s="333">
        <v>500</v>
      </c>
      <c r="W12" s="334">
        <v>285217</v>
      </c>
      <c r="X12" s="329"/>
      <c r="Y12" s="334">
        <v>13072</v>
      </c>
      <c r="Z12" s="334">
        <v>521843.20000000001</v>
      </c>
      <c r="AA12" s="334">
        <v>55926.66</v>
      </c>
      <c r="AB12" s="329"/>
    </row>
    <row r="13" spans="1:28" x14ac:dyDescent="0.2">
      <c r="A13" s="260" t="s">
        <v>185</v>
      </c>
      <c r="B13" s="330">
        <v>1157389.45</v>
      </c>
      <c r="C13" s="330">
        <v>0</v>
      </c>
      <c r="D13" s="330">
        <v>63303.81</v>
      </c>
      <c r="E13" s="331">
        <v>417769.27</v>
      </c>
      <c r="F13" s="331">
        <v>520838.08</v>
      </c>
      <c r="G13" s="326"/>
      <c r="H13" s="327"/>
      <c r="I13" s="332">
        <v>60530</v>
      </c>
      <c r="J13" s="327"/>
      <c r="K13" s="332">
        <v>-112413.09</v>
      </c>
      <c r="L13" s="327"/>
      <c r="M13" s="326"/>
      <c r="N13" s="326"/>
      <c r="O13" s="331">
        <v>609027.9</v>
      </c>
      <c r="P13" s="331">
        <v>1997230.39</v>
      </c>
      <c r="Q13" s="328"/>
      <c r="R13" s="333">
        <v>164630.35</v>
      </c>
      <c r="S13" s="328"/>
      <c r="T13" s="328"/>
      <c r="U13" s="333">
        <v>122875</v>
      </c>
      <c r="V13" s="328"/>
      <c r="W13" s="334">
        <v>214395</v>
      </c>
      <c r="X13" s="329"/>
      <c r="Y13" s="329"/>
      <c r="Z13" s="334">
        <v>152075</v>
      </c>
      <c r="AA13" s="334">
        <v>62152.12</v>
      </c>
      <c r="AB13" s="329"/>
    </row>
    <row r="14" spans="1:28" x14ac:dyDescent="0.2">
      <c r="A14" s="260" t="s">
        <v>187</v>
      </c>
      <c r="B14" s="330">
        <v>483853.13</v>
      </c>
      <c r="C14" s="330">
        <v>0</v>
      </c>
      <c r="D14" s="330">
        <v>117093.88</v>
      </c>
      <c r="E14" s="331">
        <v>554204.78</v>
      </c>
      <c r="F14" s="331">
        <v>403437.37</v>
      </c>
      <c r="G14" s="326"/>
      <c r="H14" s="332">
        <v>-42460</v>
      </c>
      <c r="I14" s="332">
        <v>7819</v>
      </c>
      <c r="J14" s="327"/>
      <c r="K14" s="332">
        <v>253070.42</v>
      </c>
      <c r="L14" s="332">
        <v>0</v>
      </c>
      <c r="M14" s="326"/>
      <c r="N14" s="326"/>
      <c r="O14" s="331">
        <v>373660.86</v>
      </c>
      <c r="P14" s="331">
        <v>2502473.91</v>
      </c>
      <c r="Q14" s="328"/>
      <c r="R14" s="333">
        <v>266979.5</v>
      </c>
      <c r="S14" s="328"/>
      <c r="T14" s="328"/>
      <c r="U14" s="333">
        <v>247127.4</v>
      </c>
      <c r="V14" s="328"/>
      <c r="W14" s="334">
        <v>391816.4</v>
      </c>
      <c r="X14" s="329"/>
      <c r="Y14" s="329"/>
      <c r="Z14" s="334">
        <v>365730.52</v>
      </c>
      <c r="AA14" s="334">
        <v>56931.86</v>
      </c>
      <c r="AB14" s="329"/>
    </row>
    <row r="15" spans="1:28" x14ac:dyDescent="0.2">
      <c r="A15" s="260" t="s">
        <v>189</v>
      </c>
      <c r="B15" s="330">
        <v>787745.53</v>
      </c>
      <c r="C15" s="325"/>
      <c r="D15" s="330">
        <v>278153.40000000002</v>
      </c>
      <c r="E15" s="331">
        <v>363586.58</v>
      </c>
      <c r="F15" s="331">
        <v>346101.85</v>
      </c>
      <c r="G15" s="326"/>
      <c r="H15" s="327"/>
      <c r="I15" s="332">
        <v>20439.740000000002</v>
      </c>
      <c r="J15" s="327"/>
      <c r="K15" s="332">
        <v>188345</v>
      </c>
      <c r="L15" s="332">
        <v>905.98</v>
      </c>
      <c r="M15" s="326"/>
      <c r="N15" s="326"/>
      <c r="O15" s="331">
        <v>27440</v>
      </c>
      <c r="P15" s="331">
        <v>2525004.41</v>
      </c>
      <c r="Q15" s="328"/>
      <c r="R15" s="333">
        <v>72059.64</v>
      </c>
      <c r="S15" s="328"/>
      <c r="T15" s="328"/>
      <c r="U15" s="333">
        <v>230355.20000000001</v>
      </c>
      <c r="V15" s="328"/>
      <c r="W15" s="334">
        <v>311117.2</v>
      </c>
      <c r="X15" s="329"/>
      <c r="Y15" s="329"/>
      <c r="Z15" s="334">
        <v>120310.37</v>
      </c>
      <c r="AA15" s="334">
        <v>60809.79</v>
      </c>
      <c r="AB15" s="329"/>
    </row>
    <row r="16" spans="1:28" x14ac:dyDescent="0.2">
      <c r="A16" s="260" t="s">
        <v>191</v>
      </c>
      <c r="B16" s="330">
        <v>290515.96000000002</v>
      </c>
      <c r="C16" s="330">
        <v>59800</v>
      </c>
      <c r="D16" s="330">
        <v>127344.66</v>
      </c>
      <c r="E16" s="331">
        <v>267025.05</v>
      </c>
      <c r="F16" s="331">
        <v>731656.61</v>
      </c>
      <c r="G16" s="326"/>
      <c r="H16" s="327"/>
      <c r="I16" s="332">
        <v>14300</v>
      </c>
      <c r="J16" s="327"/>
      <c r="K16" s="332">
        <v>60000</v>
      </c>
      <c r="L16" s="332">
        <v>99</v>
      </c>
      <c r="M16" s="326"/>
      <c r="N16" s="326"/>
      <c r="O16" s="326"/>
      <c r="P16" s="331">
        <v>4613167.97</v>
      </c>
      <c r="Q16" s="328"/>
      <c r="R16" s="333">
        <v>198864.31</v>
      </c>
      <c r="S16" s="328"/>
      <c r="T16" s="328"/>
      <c r="U16" s="333">
        <v>125614</v>
      </c>
      <c r="V16" s="333">
        <v>3000</v>
      </c>
      <c r="W16" s="334">
        <v>224226</v>
      </c>
      <c r="X16" s="329"/>
      <c r="Y16" s="329"/>
      <c r="Z16" s="334">
        <v>195117.17</v>
      </c>
      <c r="AA16" s="334">
        <v>32739.919999999998</v>
      </c>
      <c r="AB16" s="329"/>
    </row>
    <row r="17" spans="1:28" x14ac:dyDescent="0.2">
      <c r="A17" s="260" t="s">
        <v>193</v>
      </c>
      <c r="B17" s="330">
        <v>379197.2</v>
      </c>
      <c r="C17" s="330">
        <v>28424</v>
      </c>
      <c r="D17" s="330">
        <v>124263.69</v>
      </c>
      <c r="E17" s="331">
        <v>1739670.35</v>
      </c>
      <c r="F17" s="331">
        <v>743388.23</v>
      </c>
      <c r="G17" s="326"/>
      <c r="H17" s="327"/>
      <c r="I17" s="332">
        <v>31355.65</v>
      </c>
      <c r="J17" s="327"/>
      <c r="K17" s="332">
        <v>424878.36</v>
      </c>
      <c r="L17" s="327"/>
      <c r="M17" s="326"/>
      <c r="N17" s="326"/>
      <c r="O17" s="331">
        <v>-122842.59</v>
      </c>
      <c r="P17" s="331">
        <v>2841083.43</v>
      </c>
      <c r="Q17" s="328"/>
      <c r="R17" s="333">
        <v>60060</v>
      </c>
      <c r="S17" s="328"/>
      <c r="T17" s="328"/>
      <c r="U17" s="333">
        <v>72560</v>
      </c>
      <c r="V17" s="328"/>
      <c r="W17" s="334">
        <v>116970</v>
      </c>
      <c r="X17" s="329"/>
      <c r="Y17" s="329"/>
      <c r="Z17" s="334">
        <v>174589.53</v>
      </c>
      <c r="AA17" s="334">
        <v>12348.85</v>
      </c>
      <c r="AB17" s="329"/>
    </row>
    <row r="18" spans="1:28" x14ac:dyDescent="0.2">
      <c r="A18" s="260" t="s">
        <v>195</v>
      </c>
      <c r="B18" s="330">
        <v>343861.7</v>
      </c>
      <c r="C18" s="325"/>
      <c r="D18" s="330">
        <v>48821.31</v>
      </c>
      <c r="E18" s="331">
        <v>2611920.7999999998</v>
      </c>
      <c r="F18" s="331">
        <v>226965.54</v>
      </c>
      <c r="G18" s="326"/>
      <c r="H18" s="332">
        <v>8500</v>
      </c>
      <c r="I18" s="332">
        <v>10450</v>
      </c>
      <c r="J18" s="327"/>
      <c r="K18" s="332">
        <v>59911</v>
      </c>
      <c r="L18" s="332">
        <v>4850</v>
      </c>
      <c r="M18" s="326"/>
      <c r="N18" s="326"/>
      <c r="O18" s="331">
        <v>54050</v>
      </c>
      <c r="P18" s="331">
        <v>675062.61</v>
      </c>
      <c r="Q18" s="328"/>
      <c r="R18" s="333">
        <v>40723.5</v>
      </c>
      <c r="S18" s="333">
        <v>5000</v>
      </c>
      <c r="T18" s="328"/>
      <c r="U18" s="333">
        <v>137646.76999999999</v>
      </c>
      <c r="V18" s="328"/>
      <c r="W18" s="334">
        <v>192144.77</v>
      </c>
      <c r="X18" s="329"/>
      <c r="Y18" s="329"/>
      <c r="Z18" s="334">
        <v>78780.929999999993</v>
      </c>
      <c r="AA18" s="334">
        <v>46755.92</v>
      </c>
      <c r="AB18" s="329"/>
    </row>
    <row r="19" spans="1:28" x14ac:dyDescent="0.2">
      <c r="A19" s="260" t="s">
        <v>197</v>
      </c>
      <c r="B19" s="330">
        <v>368373.2</v>
      </c>
      <c r="C19" s="325"/>
      <c r="D19" s="330">
        <v>68169.8</v>
      </c>
      <c r="E19" s="331">
        <v>189462.54</v>
      </c>
      <c r="F19" s="331">
        <v>513763.11</v>
      </c>
      <c r="G19" s="326"/>
      <c r="H19" s="332">
        <v>0</v>
      </c>
      <c r="I19" s="332">
        <v>-17500</v>
      </c>
      <c r="J19" s="327"/>
      <c r="K19" s="332">
        <v>817820</v>
      </c>
      <c r="L19" s="332">
        <v>3194.1</v>
      </c>
      <c r="M19" s="326"/>
      <c r="N19" s="326"/>
      <c r="O19" s="331">
        <v>7300</v>
      </c>
      <c r="P19" s="331">
        <v>1767990.24</v>
      </c>
      <c r="Q19" s="328"/>
      <c r="R19" s="333">
        <v>252701.71</v>
      </c>
      <c r="S19" s="328"/>
      <c r="T19" s="328"/>
      <c r="U19" s="333">
        <v>175740</v>
      </c>
      <c r="V19" s="328"/>
      <c r="W19" s="334">
        <v>248518</v>
      </c>
      <c r="X19" s="329"/>
      <c r="Y19" s="334">
        <v>1704</v>
      </c>
      <c r="Z19" s="334">
        <v>330827.17</v>
      </c>
      <c r="AA19" s="334">
        <v>34718.480000000003</v>
      </c>
      <c r="AB19" s="329"/>
    </row>
    <row r="20" spans="1:28" x14ac:dyDescent="0.2">
      <c r="A20" s="260" t="s">
        <v>199</v>
      </c>
      <c r="B20" s="330">
        <v>706500.79</v>
      </c>
      <c r="C20" s="330">
        <v>48550</v>
      </c>
      <c r="D20" s="330">
        <v>54494.35</v>
      </c>
      <c r="E20" s="331">
        <v>3180314.71</v>
      </c>
      <c r="F20" s="331">
        <v>654403.65</v>
      </c>
      <c r="G20" s="326"/>
      <c r="H20" s="332">
        <v>8590</v>
      </c>
      <c r="I20" s="332">
        <v>9675.2000000000007</v>
      </c>
      <c r="J20" s="327"/>
      <c r="K20" s="332">
        <v>371280</v>
      </c>
      <c r="L20" s="332">
        <v>118.33</v>
      </c>
      <c r="M20" s="326"/>
      <c r="N20" s="326"/>
      <c r="O20" s="326"/>
      <c r="P20" s="331">
        <v>938360.62</v>
      </c>
      <c r="Q20" s="328"/>
      <c r="R20" s="333">
        <v>284849.06</v>
      </c>
      <c r="S20" s="328"/>
      <c r="T20" s="333">
        <v>2094.3200000000002</v>
      </c>
      <c r="U20" s="333">
        <v>275588</v>
      </c>
      <c r="V20" s="328"/>
      <c r="W20" s="334">
        <v>392980</v>
      </c>
      <c r="X20" s="329"/>
      <c r="Y20" s="334">
        <v>720</v>
      </c>
      <c r="Z20" s="334">
        <v>322721.46999999997</v>
      </c>
      <c r="AA20" s="334">
        <v>47611.1</v>
      </c>
      <c r="AB20" s="329"/>
    </row>
    <row r="21" spans="1:28" x14ac:dyDescent="0.2">
      <c r="A21" s="260" t="s">
        <v>201</v>
      </c>
      <c r="B21" s="330">
        <v>94439.039999999994</v>
      </c>
      <c r="C21" s="325"/>
      <c r="D21" s="330">
        <v>32587.67</v>
      </c>
      <c r="E21" s="331">
        <v>311508.28999999998</v>
      </c>
      <c r="F21" s="331">
        <v>745567.72</v>
      </c>
      <c r="G21" s="326"/>
      <c r="H21" s="327"/>
      <c r="I21" s="332">
        <v>0</v>
      </c>
      <c r="J21" s="327"/>
      <c r="K21" s="332">
        <v>445357</v>
      </c>
      <c r="L21" s="332">
        <v>0</v>
      </c>
      <c r="M21" s="326"/>
      <c r="N21" s="326"/>
      <c r="O21" s="331">
        <v>-1426.16</v>
      </c>
      <c r="P21" s="331">
        <v>909939.73</v>
      </c>
      <c r="Q21" s="328"/>
      <c r="R21" s="333">
        <v>65654.13</v>
      </c>
      <c r="S21" s="328"/>
      <c r="T21" s="333">
        <v>0.43</v>
      </c>
      <c r="U21" s="333">
        <v>246220</v>
      </c>
      <c r="V21" s="328"/>
      <c r="W21" s="334">
        <v>369550</v>
      </c>
      <c r="X21" s="329"/>
      <c r="Y21" s="334">
        <v>1200</v>
      </c>
      <c r="Z21" s="334">
        <v>202219.22</v>
      </c>
      <c r="AA21" s="334">
        <v>32003.84</v>
      </c>
      <c r="AB21" s="329"/>
    </row>
    <row r="22" spans="1:28" x14ac:dyDescent="0.2">
      <c r="A22" s="260" t="s">
        <v>203</v>
      </c>
      <c r="B22" s="330">
        <v>583357.84</v>
      </c>
      <c r="C22" s="330">
        <v>218928</v>
      </c>
      <c r="D22" s="330">
        <v>620756.98</v>
      </c>
      <c r="E22" s="331">
        <v>570404.97</v>
      </c>
      <c r="F22" s="331">
        <v>367031.21</v>
      </c>
      <c r="G22" s="326"/>
      <c r="H22" s="327"/>
      <c r="I22" s="327"/>
      <c r="J22" s="327"/>
      <c r="K22" s="332">
        <v>581085</v>
      </c>
      <c r="L22" s="332">
        <v>-48.6</v>
      </c>
      <c r="M22" s="326"/>
      <c r="N22" s="326"/>
      <c r="O22" s="326"/>
      <c r="P22" s="331">
        <v>1741975.93</v>
      </c>
      <c r="Q22" s="328"/>
      <c r="R22" s="333">
        <v>97759.03</v>
      </c>
      <c r="S22" s="328"/>
      <c r="T22" s="328"/>
      <c r="U22" s="333">
        <v>69380</v>
      </c>
      <c r="V22" s="328"/>
      <c r="W22" s="334">
        <v>109704</v>
      </c>
      <c r="X22" s="329"/>
      <c r="Y22" s="329"/>
      <c r="Z22" s="334">
        <v>198422.21</v>
      </c>
      <c r="AA22" s="334">
        <v>29050.82</v>
      </c>
      <c r="AB22" s="329"/>
    </row>
    <row r="23" spans="1:28" x14ac:dyDescent="0.2">
      <c r="A23" s="260" t="s">
        <v>205</v>
      </c>
      <c r="B23" s="330">
        <v>308105.56</v>
      </c>
      <c r="C23" s="330">
        <v>11770</v>
      </c>
      <c r="D23" s="330">
        <v>102388.68</v>
      </c>
      <c r="E23" s="331">
        <v>1900616.25</v>
      </c>
      <c r="F23" s="331">
        <v>622937.73</v>
      </c>
      <c r="G23" s="326"/>
      <c r="H23" s="327"/>
      <c r="I23" s="332">
        <v>17340</v>
      </c>
      <c r="J23" s="327"/>
      <c r="K23" s="332">
        <v>128930</v>
      </c>
      <c r="L23" s="332">
        <v>0.42</v>
      </c>
      <c r="M23" s="326"/>
      <c r="N23" s="326"/>
      <c r="O23" s="331">
        <v>13000</v>
      </c>
      <c r="P23" s="331">
        <v>2083742</v>
      </c>
      <c r="Q23" s="328"/>
      <c r="R23" s="333">
        <v>206549.75</v>
      </c>
      <c r="S23" s="328"/>
      <c r="T23" s="333">
        <v>900.92</v>
      </c>
      <c r="U23" s="333">
        <v>73460</v>
      </c>
      <c r="V23" s="328"/>
      <c r="W23" s="334">
        <v>186520</v>
      </c>
      <c r="X23" s="329"/>
      <c r="Y23" s="329"/>
      <c r="Z23" s="334">
        <v>197770.72</v>
      </c>
      <c r="AA23" s="334">
        <v>37468.379999999997</v>
      </c>
      <c r="AB23" s="329"/>
    </row>
    <row r="24" spans="1:28" x14ac:dyDescent="0.2">
      <c r="A24" s="260" t="s">
        <v>210</v>
      </c>
      <c r="B24" s="330">
        <v>250156.96</v>
      </c>
      <c r="C24" s="330">
        <v>36700</v>
      </c>
      <c r="D24" s="330">
        <v>14140.8</v>
      </c>
      <c r="E24" s="331">
        <v>109874.38</v>
      </c>
      <c r="F24" s="331">
        <v>133992.26999999999</v>
      </c>
      <c r="G24" s="326"/>
      <c r="H24" s="327"/>
      <c r="I24" s="327"/>
      <c r="J24" s="327"/>
      <c r="K24" s="327"/>
      <c r="L24" s="327"/>
      <c r="M24" s="326"/>
      <c r="N24" s="331">
        <v>-1004325.38</v>
      </c>
      <c r="O24" s="331">
        <v>654578</v>
      </c>
      <c r="P24" s="326"/>
      <c r="Q24" s="328"/>
      <c r="R24" s="333">
        <v>412119.18</v>
      </c>
      <c r="S24" s="328"/>
      <c r="T24" s="333">
        <v>1310.92</v>
      </c>
      <c r="U24" s="333">
        <v>235008</v>
      </c>
      <c r="V24" s="333">
        <v>1500</v>
      </c>
      <c r="W24" s="334">
        <v>413968</v>
      </c>
      <c r="X24" s="329"/>
      <c r="Y24" s="329"/>
      <c r="Z24" s="334">
        <v>200288.47</v>
      </c>
      <c r="AA24" s="334">
        <v>18835.5</v>
      </c>
      <c r="AB24" s="329"/>
    </row>
    <row r="25" spans="1:28" x14ac:dyDescent="0.2">
      <c r="A25" s="260" t="s">
        <v>211</v>
      </c>
      <c r="B25" s="330">
        <v>228228.47</v>
      </c>
      <c r="C25" s="325"/>
      <c r="D25" s="330">
        <v>2769.48</v>
      </c>
      <c r="E25" s="331">
        <v>1082339.56</v>
      </c>
      <c r="F25" s="331">
        <v>1519290.14</v>
      </c>
      <c r="G25" s="326"/>
      <c r="H25" s="327"/>
      <c r="I25" s="327"/>
      <c r="J25" s="327"/>
      <c r="K25" s="327"/>
      <c r="L25" s="327"/>
      <c r="M25" s="326"/>
      <c r="N25" s="331">
        <v>-160236.91</v>
      </c>
      <c r="O25" s="326"/>
      <c r="P25" s="331">
        <v>1812784.26</v>
      </c>
      <c r="Q25" s="328"/>
      <c r="R25" s="333">
        <v>284569.09000000003</v>
      </c>
      <c r="S25" s="328"/>
      <c r="T25" s="328"/>
      <c r="U25" s="333">
        <v>294605</v>
      </c>
      <c r="V25" s="333">
        <v>3000</v>
      </c>
      <c r="W25" s="334">
        <v>433798</v>
      </c>
      <c r="X25" s="329"/>
      <c r="Y25" s="329"/>
      <c r="Z25" s="334">
        <v>115798.21</v>
      </c>
      <c r="AA25" s="334">
        <v>43850.84</v>
      </c>
      <c r="AB25" s="329"/>
    </row>
    <row r="26" spans="1:28" x14ac:dyDescent="0.2">
      <c r="A26" s="260" t="s">
        <v>212</v>
      </c>
      <c r="B26" s="330">
        <v>91906.18</v>
      </c>
      <c r="C26" s="325"/>
      <c r="D26" s="330">
        <v>11773.97</v>
      </c>
      <c r="E26" s="331">
        <v>162181.79999999999</v>
      </c>
      <c r="F26" s="331">
        <v>552038.37</v>
      </c>
      <c r="G26" s="326"/>
      <c r="H26" s="327"/>
      <c r="I26" s="332">
        <v>3900</v>
      </c>
      <c r="J26" s="327"/>
      <c r="K26" s="332">
        <v>232636</v>
      </c>
      <c r="L26" s="332">
        <v>28543.58</v>
      </c>
      <c r="M26" s="331">
        <v>30000</v>
      </c>
      <c r="N26" s="326"/>
      <c r="O26" s="331">
        <v>1267</v>
      </c>
      <c r="P26" s="331">
        <v>1839928.23</v>
      </c>
      <c r="Q26" s="333">
        <v>529.17999999999995</v>
      </c>
      <c r="R26" s="333">
        <v>3867934.93</v>
      </c>
      <c r="S26" s="328"/>
      <c r="T26" s="328"/>
      <c r="U26" s="333">
        <v>105833</v>
      </c>
      <c r="V26" s="328"/>
      <c r="W26" s="334">
        <v>183023</v>
      </c>
      <c r="X26" s="329"/>
      <c r="Y26" s="329"/>
      <c r="Z26" s="334">
        <v>251797.11</v>
      </c>
      <c r="AA26" s="334">
        <v>17381.2</v>
      </c>
      <c r="AB26" s="329"/>
    </row>
    <row r="27" spans="1:28" x14ac:dyDescent="0.2">
      <c r="A27" s="260" t="s">
        <v>213</v>
      </c>
      <c r="B27" s="330">
        <v>284998.87</v>
      </c>
      <c r="C27" s="325"/>
      <c r="D27" s="330">
        <v>4412.42</v>
      </c>
      <c r="E27" s="331">
        <v>2200514.9</v>
      </c>
      <c r="F27" s="331">
        <v>717769.5</v>
      </c>
      <c r="G27" s="326"/>
      <c r="H27" s="327"/>
      <c r="I27" s="327"/>
      <c r="J27" s="327"/>
      <c r="K27" s="332">
        <v>14216</v>
      </c>
      <c r="L27" s="327"/>
      <c r="M27" s="326"/>
      <c r="N27" s="326"/>
      <c r="O27" s="326"/>
      <c r="P27" s="331">
        <v>3263098.4</v>
      </c>
      <c r="Q27" s="328"/>
      <c r="R27" s="333">
        <v>314109.58</v>
      </c>
      <c r="S27" s="328"/>
      <c r="T27" s="328"/>
      <c r="U27" s="333">
        <v>240020</v>
      </c>
      <c r="V27" s="328"/>
      <c r="W27" s="334">
        <v>418900</v>
      </c>
      <c r="X27" s="329"/>
      <c r="Y27" s="329"/>
      <c r="Z27" s="334">
        <v>110951.96</v>
      </c>
      <c r="AA27" s="334">
        <v>35967.199999999997</v>
      </c>
      <c r="AB27" s="329"/>
    </row>
    <row r="28" spans="1:28" x14ac:dyDescent="0.2">
      <c r="A28" s="260" t="s">
        <v>214</v>
      </c>
      <c r="B28" s="330">
        <v>170781.38</v>
      </c>
      <c r="C28" s="325"/>
      <c r="D28" s="330">
        <v>28215.68</v>
      </c>
      <c r="E28" s="331">
        <v>2281869.9700000002</v>
      </c>
      <c r="F28" s="331">
        <v>348771.23</v>
      </c>
      <c r="G28" s="326"/>
      <c r="H28" s="327"/>
      <c r="I28" s="327"/>
      <c r="J28" s="327"/>
      <c r="K28" s="327"/>
      <c r="L28" s="327"/>
      <c r="M28" s="331">
        <v>24608</v>
      </c>
      <c r="N28" s="326"/>
      <c r="O28" s="326"/>
      <c r="P28" s="331">
        <v>3122820.6</v>
      </c>
      <c r="Q28" s="328"/>
      <c r="R28" s="333">
        <v>306532.47999999998</v>
      </c>
      <c r="S28" s="328"/>
      <c r="T28" s="328"/>
      <c r="U28" s="333">
        <v>121196</v>
      </c>
      <c r="V28" s="328"/>
      <c r="W28" s="334">
        <v>216596</v>
      </c>
      <c r="X28" s="329"/>
      <c r="Y28" s="329"/>
      <c r="Z28" s="334">
        <v>95020.4</v>
      </c>
      <c r="AA28" s="334">
        <v>52460.92</v>
      </c>
      <c r="AB28" s="329"/>
    </row>
    <row r="29" spans="1:28" x14ac:dyDescent="0.2">
      <c r="A29" s="260" t="s">
        <v>215</v>
      </c>
      <c r="B29" s="330">
        <v>359560.34</v>
      </c>
      <c r="C29" s="325"/>
      <c r="D29" s="330">
        <v>12560.85</v>
      </c>
      <c r="E29" s="331">
        <v>1213773.72</v>
      </c>
      <c r="F29" s="331">
        <v>956935.98</v>
      </c>
      <c r="G29" s="326"/>
      <c r="H29" s="327"/>
      <c r="I29" s="327"/>
      <c r="J29" s="327"/>
      <c r="K29" s="332">
        <v>2479076</v>
      </c>
      <c r="L29" s="327"/>
      <c r="M29" s="326"/>
      <c r="N29" s="326"/>
      <c r="O29" s="331">
        <v>-71572.44</v>
      </c>
      <c r="P29" s="326"/>
      <c r="Q29" s="328"/>
      <c r="R29" s="333">
        <v>322425.33</v>
      </c>
      <c r="S29" s="328"/>
      <c r="T29" s="328"/>
      <c r="U29" s="333">
        <v>35320</v>
      </c>
      <c r="V29" s="333">
        <v>3600</v>
      </c>
      <c r="W29" s="334">
        <v>114898</v>
      </c>
      <c r="X29" s="329"/>
      <c r="Y29" s="329"/>
      <c r="Z29" s="334">
        <v>91851.46</v>
      </c>
      <c r="AA29" s="334">
        <v>21690.54</v>
      </c>
      <c r="AB29" s="329"/>
    </row>
    <row r="30" spans="1:28" x14ac:dyDescent="0.2">
      <c r="A30" s="260" t="s">
        <v>216</v>
      </c>
      <c r="B30" s="330">
        <v>362210.73</v>
      </c>
      <c r="C30" s="325"/>
      <c r="D30" s="330">
        <v>48231.47</v>
      </c>
      <c r="E30" s="331">
        <v>602940.51</v>
      </c>
      <c r="F30" s="331">
        <v>104607.44</v>
      </c>
      <c r="G30" s="326"/>
      <c r="H30" s="327"/>
      <c r="I30" s="327"/>
      <c r="J30" s="327"/>
      <c r="K30" s="332">
        <v>231674</v>
      </c>
      <c r="L30" s="327"/>
      <c r="M30" s="326"/>
      <c r="N30" s="331">
        <v>-210876.62</v>
      </c>
      <c r="O30" s="326"/>
      <c r="P30" s="331">
        <v>1260515.6599999999</v>
      </c>
      <c r="Q30" s="328"/>
      <c r="R30" s="333">
        <v>348457.41</v>
      </c>
      <c r="S30" s="328"/>
      <c r="T30" s="328"/>
      <c r="U30" s="333">
        <v>61762.2</v>
      </c>
      <c r="V30" s="328"/>
      <c r="W30" s="334">
        <v>155752.20000000001</v>
      </c>
      <c r="X30" s="329"/>
      <c r="Y30" s="329"/>
      <c r="Z30" s="334">
        <v>58600.87</v>
      </c>
      <c r="AA30" s="334">
        <v>40462.06</v>
      </c>
      <c r="AB30" s="329"/>
    </row>
    <row r="31" spans="1:28" x14ac:dyDescent="0.2">
      <c r="A31" s="260" t="s">
        <v>217</v>
      </c>
      <c r="B31" s="330">
        <v>239783.2</v>
      </c>
      <c r="C31" s="325"/>
      <c r="D31" s="330">
        <v>788.99</v>
      </c>
      <c r="E31" s="331">
        <v>288251</v>
      </c>
      <c r="F31" s="331">
        <v>478172.27</v>
      </c>
      <c r="G31" s="326"/>
      <c r="H31" s="327"/>
      <c r="I31" s="327"/>
      <c r="J31" s="327"/>
      <c r="K31" s="332">
        <v>198400</v>
      </c>
      <c r="L31" s="332">
        <v>20000</v>
      </c>
      <c r="M31" s="331">
        <v>551</v>
      </c>
      <c r="N31" s="331">
        <v>-2190280.75</v>
      </c>
      <c r="O31" s="331">
        <v>-173062.19</v>
      </c>
      <c r="P31" s="331">
        <v>3095144.84</v>
      </c>
      <c r="Q31" s="328"/>
      <c r="R31" s="333">
        <v>274536.57</v>
      </c>
      <c r="S31" s="328"/>
      <c r="T31" s="328"/>
      <c r="U31" s="333">
        <v>253018</v>
      </c>
      <c r="V31" s="333">
        <v>5100</v>
      </c>
      <c r="W31" s="334">
        <v>372390</v>
      </c>
      <c r="X31" s="329"/>
      <c r="Y31" s="329"/>
      <c r="Z31" s="334">
        <v>61400.01</v>
      </c>
      <c r="AA31" s="334">
        <v>41012</v>
      </c>
      <c r="AB31" s="329"/>
    </row>
    <row r="32" spans="1:28" x14ac:dyDescent="0.2">
      <c r="A32" s="260" t="s">
        <v>218</v>
      </c>
      <c r="B32" s="330">
        <v>531094.43000000005</v>
      </c>
      <c r="C32" s="325"/>
      <c r="D32" s="330">
        <v>12996.26</v>
      </c>
      <c r="E32" s="331">
        <v>947125.06</v>
      </c>
      <c r="F32" s="331">
        <v>3433435.86</v>
      </c>
      <c r="G32" s="326"/>
      <c r="H32" s="327"/>
      <c r="I32" s="332">
        <v>153002</v>
      </c>
      <c r="J32" s="327"/>
      <c r="K32" s="327"/>
      <c r="L32" s="327"/>
      <c r="M32" s="326"/>
      <c r="N32" s="326"/>
      <c r="O32" s="326"/>
      <c r="P32" s="331">
        <v>11903501.289999999</v>
      </c>
      <c r="Q32" s="328"/>
      <c r="R32" s="333">
        <v>334230.18</v>
      </c>
      <c r="S32" s="328"/>
      <c r="T32" s="328"/>
      <c r="U32" s="333">
        <v>237374.78</v>
      </c>
      <c r="V32" s="328"/>
      <c r="W32" s="334">
        <v>420626.78</v>
      </c>
      <c r="X32" s="329"/>
      <c r="Y32" s="329"/>
      <c r="Z32" s="334">
        <v>173094.17</v>
      </c>
      <c r="AA32" s="334">
        <v>272642.71999999997</v>
      </c>
      <c r="AB32" s="329"/>
    </row>
    <row r="33" spans="1:28" x14ac:dyDescent="0.2">
      <c r="A33" s="260" t="s">
        <v>219</v>
      </c>
      <c r="B33" s="330">
        <v>168153.79</v>
      </c>
      <c r="C33" s="325"/>
      <c r="D33" s="330">
        <v>21119.71</v>
      </c>
      <c r="E33" s="331">
        <v>1364005.18</v>
      </c>
      <c r="F33" s="331">
        <v>15</v>
      </c>
      <c r="G33" s="326"/>
      <c r="H33" s="327"/>
      <c r="I33" s="327"/>
      <c r="J33" s="327"/>
      <c r="K33" s="327"/>
      <c r="L33" s="327"/>
      <c r="M33" s="326"/>
      <c r="N33" s="326"/>
      <c r="O33" s="326"/>
      <c r="P33" s="331">
        <v>1455376.69</v>
      </c>
      <c r="Q33" s="328"/>
      <c r="R33" s="333">
        <v>298592.96999999997</v>
      </c>
      <c r="S33" s="328"/>
      <c r="T33" s="328"/>
      <c r="U33" s="333">
        <v>18000</v>
      </c>
      <c r="V33" s="328"/>
      <c r="W33" s="334">
        <v>163500</v>
      </c>
      <c r="X33" s="329"/>
      <c r="Y33" s="329"/>
      <c r="Z33" s="334">
        <v>35850</v>
      </c>
      <c r="AA33" s="334">
        <v>18864.98</v>
      </c>
      <c r="AB33" s="329"/>
    </row>
    <row r="34" spans="1:28" x14ac:dyDescent="0.2">
      <c r="A34" s="260" t="s">
        <v>220</v>
      </c>
      <c r="B34" s="330">
        <v>343656.96000000002</v>
      </c>
      <c r="C34" s="325"/>
      <c r="D34" s="330">
        <v>259077.9</v>
      </c>
      <c r="E34" s="331">
        <v>644375.87</v>
      </c>
      <c r="F34" s="331">
        <v>522467.09</v>
      </c>
      <c r="G34" s="326"/>
      <c r="H34" s="327"/>
      <c r="I34" s="327"/>
      <c r="J34" s="327"/>
      <c r="K34" s="327"/>
      <c r="L34" s="327"/>
      <c r="M34" s="326"/>
      <c r="N34" s="326"/>
      <c r="O34" s="331">
        <v>264048.64000000001</v>
      </c>
      <c r="P34" s="331">
        <v>1829621.52</v>
      </c>
      <c r="Q34" s="328"/>
      <c r="R34" s="333">
        <v>416410.4</v>
      </c>
      <c r="S34" s="328"/>
      <c r="T34" s="333">
        <v>68.540000000000006</v>
      </c>
      <c r="U34" s="328"/>
      <c r="V34" s="328"/>
      <c r="W34" s="334">
        <v>94952</v>
      </c>
      <c r="X34" s="329"/>
      <c r="Y34" s="329"/>
      <c r="Z34" s="334">
        <v>118327.01</v>
      </c>
      <c r="AA34" s="334">
        <v>257874.27</v>
      </c>
      <c r="AB34" s="329"/>
    </row>
    <row r="35" spans="1:28" x14ac:dyDescent="0.2">
      <c r="A35" s="260" t="s">
        <v>221</v>
      </c>
      <c r="B35" s="330"/>
      <c r="C35" s="325"/>
      <c r="D35" s="330"/>
      <c r="E35" s="331"/>
      <c r="F35" s="331"/>
      <c r="G35" s="326"/>
      <c r="H35" s="327"/>
      <c r="I35" s="327"/>
      <c r="J35" s="327"/>
      <c r="K35" s="327"/>
      <c r="L35" s="327"/>
      <c r="M35" s="326"/>
      <c r="N35" s="326"/>
      <c r="O35" s="331"/>
      <c r="P35" s="331"/>
      <c r="Q35" s="328"/>
      <c r="R35" s="333"/>
      <c r="S35" s="328"/>
      <c r="T35" s="333"/>
      <c r="U35" s="328"/>
      <c r="V35" s="328"/>
      <c r="W35" s="334"/>
      <c r="X35" s="329"/>
      <c r="Y35" s="329"/>
      <c r="Z35" s="334"/>
      <c r="AA35" s="334"/>
      <c r="AB35" s="329"/>
    </row>
    <row r="36" spans="1:28" x14ac:dyDescent="0.2">
      <c r="A36" s="260" t="s">
        <v>225</v>
      </c>
      <c r="B36" s="330">
        <v>730583.61</v>
      </c>
      <c r="C36" s="325"/>
      <c r="D36" s="330">
        <v>55905.09</v>
      </c>
      <c r="E36" s="331">
        <v>736273.95</v>
      </c>
      <c r="F36" s="331">
        <v>149184.94</v>
      </c>
      <c r="G36" s="326"/>
      <c r="H36" s="332">
        <v>0</v>
      </c>
      <c r="I36" s="332">
        <v>14455.8</v>
      </c>
      <c r="J36" s="327"/>
      <c r="K36" s="332">
        <v>478976</v>
      </c>
      <c r="L36" s="332">
        <v>-2673.78</v>
      </c>
      <c r="M36" s="326"/>
      <c r="N36" s="326"/>
      <c r="O36" s="331">
        <v>-29380</v>
      </c>
      <c r="P36" s="331">
        <v>3551030.77</v>
      </c>
      <c r="Q36" s="328"/>
      <c r="R36" s="333">
        <v>334748.06</v>
      </c>
      <c r="S36" s="333">
        <v>29380</v>
      </c>
      <c r="T36" s="328"/>
      <c r="U36" s="333">
        <v>323150</v>
      </c>
      <c r="V36" s="328"/>
      <c r="W36" s="334">
        <v>449268</v>
      </c>
      <c r="X36" s="329"/>
      <c r="Y36" s="329"/>
      <c r="Z36" s="334">
        <v>417176.23</v>
      </c>
      <c r="AA36" s="334">
        <v>24189.22</v>
      </c>
      <c r="AB36" s="329"/>
    </row>
    <row r="37" spans="1:28" x14ac:dyDescent="0.2">
      <c r="A37" s="260" t="s">
        <v>226</v>
      </c>
      <c r="B37" s="330">
        <v>832965.41</v>
      </c>
      <c r="C37" s="330">
        <v>16510</v>
      </c>
      <c r="D37" s="330">
        <v>26772.19</v>
      </c>
      <c r="E37" s="331">
        <v>345216.68</v>
      </c>
      <c r="F37" s="331">
        <v>201670.2</v>
      </c>
      <c r="G37" s="326"/>
      <c r="H37" s="327"/>
      <c r="I37" s="332">
        <v>14918.68</v>
      </c>
      <c r="J37" s="327"/>
      <c r="K37" s="332">
        <v>62018</v>
      </c>
      <c r="L37" s="327"/>
      <c r="M37" s="326"/>
      <c r="N37" s="326"/>
      <c r="O37" s="326"/>
      <c r="P37" s="331">
        <v>1997207.95</v>
      </c>
      <c r="Q37" s="328"/>
      <c r="R37" s="333">
        <v>344322.35</v>
      </c>
      <c r="S37" s="328"/>
      <c r="T37" s="328"/>
      <c r="U37" s="333">
        <v>160954.5</v>
      </c>
      <c r="V37" s="328"/>
      <c r="W37" s="334">
        <v>202642.5</v>
      </c>
      <c r="X37" s="329"/>
      <c r="Y37" s="329"/>
      <c r="Z37" s="334">
        <v>100437.97</v>
      </c>
      <c r="AA37" s="334">
        <v>53735.26</v>
      </c>
      <c r="AB37" s="329"/>
    </row>
    <row r="38" spans="1:28" x14ac:dyDescent="0.2">
      <c r="A38" s="260" t="s">
        <v>227</v>
      </c>
      <c r="B38" s="330">
        <v>272012.18</v>
      </c>
      <c r="C38" s="330">
        <v>0</v>
      </c>
      <c r="D38" s="330">
        <v>18782.11</v>
      </c>
      <c r="E38" s="331">
        <v>398242.98</v>
      </c>
      <c r="F38" s="331">
        <v>88798.83</v>
      </c>
      <c r="G38" s="326"/>
      <c r="H38" s="327"/>
      <c r="I38" s="332">
        <v>26485.74</v>
      </c>
      <c r="J38" s="327"/>
      <c r="K38" s="332">
        <v>60000</v>
      </c>
      <c r="L38" s="332">
        <v>4270.78</v>
      </c>
      <c r="M38" s="326"/>
      <c r="N38" s="326"/>
      <c r="O38" s="331">
        <v>69600</v>
      </c>
      <c r="P38" s="331">
        <v>2854572.07</v>
      </c>
      <c r="Q38" s="328"/>
      <c r="R38" s="333">
        <v>307592.46000000002</v>
      </c>
      <c r="S38" s="328"/>
      <c r="T38" s="328"/>
      <c r="U38" s="333">
        <v>58254</v>
      </c>
      <c r="V38" s="328"/>
      <c r="W38" s="334">
        <v>176227</v>
      </c>
      <c r="X38" s="329"/>
      <c r="Y38" s="334">
        <v>380</v>
      </c>
      <c r="Z38" s="334">
        <v>234664.02</v>
      </c>
      <c r="AA38" s="334">
        <v>28556.18</v>
      </c>
      <c r="AB38" s="329"/>
    </row>
    <row r="39" spans="1:28" x14ac:dyDescent="0.2">
      <c r="A39" s="260" t="s">
        <v>228</v>
      </c>
      <c r="B39" s="330">
        <v>655025.96</v>
      </c>
      <c r="C39" s="325"/>
      <c r="D39" s="330">
        <v>21450.12</v>
      </c>
      <c r="E39" s="331">
        <v>473648.85</v>
      </c>
      <c r="F39" s="331">
        <v>239593.56</v>
      </c>
      <c r="G39" s="326"/>
      <c r="H39" s="332">
        <v>5000</v>
      </c>
      <c r="I39" s="332">
        <v>10237.5</v>
      </c>
      <c r="J39" s="327"/>
      <c r="K39" s="327"/>
      <c r="L39" s="332">
        <v>0</v>
      </c>
      <c r="M39" s="326"/>
      <c r="N39" s="326"/>
      <c r="O39" s="326"/>
      <c r="P39" s="331">
        <v>1440362.48</v>
      </c>
      <c r="Q39" s="328"/>
      <c r="R39" s="333">
        <v>333498.73</v>
      </c>
      <c r="S39" s="328"/>
      <c r="T39" s="328"/>
      <c r="U39" s="328"/>
      <c r="V39" s="328"/>
      <c r="W39" s="334">
        <v>39940</v>
      </c>
      <c r="X39" s="329"/>
      <c r="Y39" s="329"/>
      <c r="Z39" s="334">
        <v>75027.66</v>
      </c>
      <c r="AA39" s="334">
        <v>27418.74</v>
      </c>
      <c r="AB39" s="329"/>
    </row>
    <row r="40" spans="1:28" x14ac:dyDescent="0.2">
      <c r="A40" s="260" t="s">
        <v>229</v>
      </c>
      <c r="B40" s="330">
        <v>500888.28</v>
      </c>
      <c r="C40" s="325"/>
      <c r="D40" s="330">
        <v>12417.15</v>
      </c>
      <c r="E40" s="331">
        <v>2829295.53</v>
      </c>
      <c r="F40" s="331">
        <v>210008.47</v>
      </c>
      <c r="G40" s="326"/>
      <c r="H40" s="332">
        <v>0</v>
      </c>
      <c r="I40" s="332">
        <v>10237.5</v>
      </c>
      <c r="J40" s="327"/>
      <c r="K40" s="327"/>
      <c r="L40" s="332">
        <v>121.5</v>
      </c>
      <c r="M40" s="326"/>
      <c r="N40" s="326"/>
      <c r="O40" s="331">
        <v>-14551.22</v>
      </c>
      <c r="P40" s="331">
        <v>455164.99</v>
      </c>
      <c r="Q40" s="328"/>
      <c r="R40" s="333">
        <v>261929.77</v>
      </c>
      <c r="S40" s="328"/>
      <c r="T40" s="328"/>
      <c r="U40" s="333">
        <v>171759</v>
      </c>
      <c r="V40" s="328"/>
      <c r="W40" s="334">
        <v>281609</v>
      </c>
      <c r="X40" s="329"/>
      <c r="Y40" s="329"/>
      <c r="Z40" s="334">
        <v>83961.46</v>
      </c>
      <c r="AA40" s="334">
        <v>39314.54</v>
      </c>
      <c r="AB40" s="329"/>
    </row>
    <row r="41" spans="1:28" x14ac:dyDescent="0.2">
      <c r="A41" s="260" t="s">
        <v>230</v>
      </c>
      <c r="B41" s="330">
        <v>536869.21</v>
      </c>
      <c r="C41" s="325"/>
      <c r="D41" s="330">
        <v>83736.53</v>
      </c>
      <c r="E41" s="331">
        <v>218253.17</v>
      </c>
      <c r="F41" s="331">
        <v>345538.14</v>
      </c>
      <c r="G41" s="326"/>
      <c r="H41" s="327"/>
      <c r="I41" s="332">
        <v>10228</v>
      </c>
      <c r="J41" s="327"/>
      <c r="K41" s="332">
        <v>291333.88</v>
      </c>
      <c r="L41" s="332">
        <v>96.06</v>
      </c>
      <c r="M41" s="326"/>
      <c r="N41" s="326"/>
      <c r="O41" s="331">
        <v>-494</v>
      </c>
      <c r="P41" s="331">
        <v>1976836.89</v>
      </c>
      <c r="Q41" s="328"/>
      <c r="R41" s="333">
        <v>247904.95</v>
      </c>
      <c r="S41" s="328"/>
      <c r="T41" s="328"/>
      <c r="U41" s="333">
        <v>150276</v>
      </c>
      <c r="V41" s="328"/>
      <c r="W41" s="334">
        <v>203148</v>
      </c>
      <c r="X41" s="329"/>
      <c r="Y41" s="334">
        <v>800</v>
      </c>
      <c r="Z41" s="334">
        <v>66193.06</v>
      </c>
      <c r="AA41" s="334">
        <v>19006.810000000001</v>
      </c>
      <c r="AB41" s="329"/>
    </row>
    <row r="42" spans="1:28" x14ac:dyDescent="0.2">
      <c r="A42" s="260" t="s">
        <v>231</v>
      </c>
      <c r="B42" s="330">
        <v>393612.78</v>
      </c>
      <c r="C42" s="325"/>
      <c r="D42" s="330">
        <v>22739.55</v>
      </c>
      <c r="E42" s="331">
        <v>308960</v>
      </c>
      <c r="F42" s="331">
        <v>289564.62</v>
      </c>
      <c r="G42" s="326"/>
      <c r="H42" s="327"/>
      <c r="I42" s="332">
        <v>15167.03</v>
      </c>
      <c r="J42" s="327"/>
      <c r="K42" s="332">
        <v>9725</v>
      </c>
      <c r="L42" s="332">
        <v>0</v>
      </c>
      <c r="M42" s="326"/>
      <c r="N42" s="326"/>
      <c r="O42" s="331">
        <v>240050.01</v>
      </c>
      <c r="P42" s="331">
        <v>1732965.71</v>
      </c>
      <c r="Q42" s="328"/>
      <c r="R42" s="333">
        <v>309962.88</v>
      </c>
      <c r="S42" s="333">
        <v>123760</v>
      </c>
      <c r="T42" s="328"/>
      <c r="U42" s="333">
        <v>114850.1</v>
      </c>
      <c r="V42" s="328"/>
      <c r="W42" s="334">
        <v>264032.09999999998</v>
      </c>
      <c r="X42" s="329"/>
      <c r="Y42" s="329"/>
      <c r="Z42" s="334">
        <v>120887.81</v>
      </c>
      <c r="AA42" s="334">
        <v>25982.61</v>
      </c>
      <c r="AB42" s="329"/>
    </row>
    <row r="43" spans="1:28" x14ac:dyDescent="0.2">
      <c r="A43" s="260" t="s">
        <v>232</v>
      </c>
      <c r="B43" s="330">
        <v>601398.38</v>
      </c>
      <c r="C43" s="325"/>
      <c r="D43" s="330">
        <v>179255.01</v>
      </c>
      <c r="E43" s="331">
        <v>396264.16</v>
      </c>
      <c r="F43" s="331">
        <v>109257.47</v>
      </c>
      <c r="G43" s="326"/>
      <c r="H43" s="332">
        <v>0</v>
      </c>
      <c r="I43" s="332">
        <v>12514.04</v>
      </c>
      <c r="J43" s="327"/>
      <c r="K43" s="332">
        <v>111998</v>
      </c>
      <c r="L43" s="327"/>
      <c r="M43" s="326"/>
      <c r="N43" s="326"/>
      <c r="O43" s="326"/>
      <c r="P43" s="331">
        <v>2083523.09</v>
      </c>
      <c r="Q43" s="328"/>
      <c r="R43" s="333">
        <v>274151.18</v>
      </c>
      <c r="S43" s="328"/>
      <c r="T43" s="328"/>
      <c r="U43" s="333">
        <v>121948.5</v>
      </c>
      <c r="V43" s="328"/>
      <c r="W43" s="334">
        <v>207772.5</v>
      </c>
      <c r="X43" s="329"/>
      <c r="Y43" s="329"/>
      <c r="Z43" s="334">
        <v>67360.56</v>
      </c>
      <c r="AA43" s="334">
        <v>11538.51</v>
      </c>
      <c r="AB43" s="329"/>
    </row>
    <row r="44" spans="1:28" x14ac:dyDescent="0.2">
      <c r="A44" s="260" t="s">
        <v>233</v>
      </c>
      <c r="B44" s="330">
        <v>266922.36</v>
      </c>
      <c r="C44" s="330">
        <v>10000</v>
      </c>
      <c r="D44" s="330">
        <v>11106.27</v>
      </c>
      <c r="E44" s="331">
        <v>1186704.8799999999</v>
      </c>
      <c r="F44" s="331">
        <v>226304.1</v>
      </c>
      <c r="G44" s="326"/>
      <c r="H44" s="332">
        <v>0</v>
      </c>
      <c r="I44" s="332">
        <v>13665.75</v>
      </c>
      <c r="J44" s="327"/>
      <c r="K44" s="327"/>
      <c r="L44" s="327"/>
      <c r="M44" s="326"/>
      <c r="N44" s="326"/>
      <c r="O44" s="331">
        <v>42650</v>
      </c>
      <c r="P44" s="326"/>
      <c r="Q44" s="328"/>
      <c r="R44" s="333">
        <v>38331.919999999998</v>
      </c>
      <c r="S44" s="328"/>
      <c r="T44" s="333">
        <v>0.73</v>
      </c>
      <c r="U44" s="333">
        <v>123081</v>
      </c>
      <c r="V44" s="328"/>
      <c r="W44" s="334">
        <v>232703</v>
      </c>
      <c r="X44" s="329"/>
      <c r="Y44" s="334">
        <v>480</v>
      </c>
      <c r="Z44" s="334">
        <v>127368.12</v>
      </c>
      <c r="AA44" s="334">
        <v>39336.519999999997</v>
      </c>
      <c r="AB44" s="329"/>
    </row>
    <row r="45" spans="1:28" x14ac:dyDescent="0.2">
      <c r="A45" s="260" t="s">
        <v>234</v>
      </c>
      <c r="B45" s="330">
        <v>181710.48</v>
      </c>
      <c r="C45" s="325"/>
      <c r="D45" s="330">
        <v>54592.57</v>
      </c>
      <c r="E45" s="331">
        <v>708679.49</v>
      </c>
      <c r="F45" s="331">
        <v>276905.52</v>
      </c>
      <c r="G45" s="326"/>
      <c r="H45" s="327"/>
      <c r="I45" s="332">
        <v>15842.94</v>
      </c>
      <c r="J45" s="327"/>
      <c r="K45" s="332">
        <v>36000</v>
      </c>
      <c r="L45" s="332">
        <v>3209.04</v>
      </c>
      <c r="M45" s="326"/>
      <c r="N45" s="326"/>
      <c r="O45" s="331">
        <v>109763</v>
      </c>
      <c r="P45" s="331">
        <v>1500565.11</v>
      </c>
      <c r="Q45" s="328"/>
      <c r="R45" s="333">
        <v>315323.88</v>
      </c>
      <c r="S45" s="333">
        <v>7500</v>
      </c>
      <c r="T45" s="328"/>
      <c r="U45" s="333">
        <v>146450</v>
      </c>
      <c r="V45" s="328"/>
      <c r="W45" s="334">
        <v>258772</v>
      </c>
      <c r="X45" s="329"/>
      <c r="Y45" s="329"/>
      <c r="Z45" s="334">
        <v>124989.57</v>
      </c>
      <c r="AA45" s="334">
        <v>36955.31</v>
      </c>
      <c r="AB45" s="329"/>
    </row>
    <row r="46" spans="1:28" x14ac:dyDescent="0.2">
      <c r="A46" s="260" t="s">
        <v>236</v>
      </c>
      <c r="B46" s="330">
        <v>228325.43</v>
      </c>
      <c r="C46" s="325"/>
      <c r="D46" s="330">
        <v>12645.08</v>
      </c>
      <c r="E46" s="331">
        <v>31740.1</v>
      </c>
      <c r="F46" s="331">
        <v>142928.09</v>
      </c>
      <c r="G46" s="326"/>
      <c r="H46" s="332">
        <v>0</v>
      </c>
      <c r="I46" s="332">
        <v>13324</v>
      </c>
      <c r="J46" s="327"/>
      <c r="K46" s="327"/>
      <c r="L46" s="327"/>
      <c r="M46" s="326"/>
      <c r="N46" s="326"/>
      <c r="O46" s="326"/>
      <c r="P46" s="331">
        <v>2280594.58</v>
      </c>
      <c r="Q46" s="328"/>
      <c r="R46" s="333">
        <v>306207.51</v>
      </c>
      <c r="S46" s="328"/>
      <c r="T46" s="328"/>
      <c r="U46" s="333">
        <v>269101</v>
      </c>
      <c r="V46" s="328"/>
      <c r="W46" s="334">
        <v>330036</v>
      </c>
      <c r="X46" s="329"/>
      <c r="Y46" s="329"/>
      <c r="Z46" s="334">
        <v>75265.64</v>
      </c>
      <c r="AA46" s="334">
        <v>26042.9</v>
      </c>
      <c r="AB46" s="329"/>
    </row>
    <row r="47" spans="1:28" x14ac:dyDescent="0.2">
      <c r="A47" s="260" t="s">
        <v>240</v>
      </c>
      <c r="B47" s="330">
        <v>548658.25</v>
      </c>
      <c r="C47" s="325"/>
      <c r="D47" s="330">
        <v>54448.98</v>
      </c>
      <c r="E47" s="331">
        <v>5703696.9900000002</v>
      </c>
      <c r="F47" s="331">
        <v>1956563.99</v>
      </c>
      <c r="G47" s="326"/>
      <c r="H47" s="332">
        <v>0</v>
      </c>
      <c r="I47" s="332">
        <v>33788</v>
      </c>
      <c r="J47" s="327"/>
      <c r="K47" s="327"/>
      <c r="L47" s="327"/>
      <c r="M47" s="326"/>
      <c r="N47" s="331">
        <v>-1378318.91</v>
      </c>
      <c r="O47" s="331">
        <v>104549.09</v>
      </c>
      <c r="P47" s="331">
        <v>2114009</v>
      </c>
      <c r="Q47" s="328"/>
      <c r="R47" s="333">
        <v>47117.69</v>
      </c>
      <c r="S47" s="328"/>
      <c r="T47" s="333">
        <v>79.72</v>
      </c>
      <c r="U47" s="333">
        <v>141183</v>
      </c>
      <c r="V47" s="328"/>
      <c r="W47" s="334">
        <v>180763</v>
      </c>
      <c r="X47" s="329"/>
      <c r="Y47" s="329"/>
      <c r="Z47" s="334">
        <v>139632.62</v>
      </c>
      <c r="AA47" s="334">
        <v>67872.179999999993</v>
      </c>
      <c r="AB47" s="329"/>
    </row>
    <row r="48" spans="1:28" x14ac:dyDescent="0.2">
      <c r="A48" s="260" t="s">
        <v>241</v>
      </c>
      <c r="B48" s="330">
        <v>254729.14</v>
      </c>
      <c r="C48" s="330">
        <v>3840.1</v>
      </c>
      <c r="D48" s="330">
        <v>23340.080000000002</v>
      </c>
      <c r="E48" s="331">
        <v>3426635.66</v>
      </c>
      <c r="F48" s="331">
        <v>120036.08</v>
      </c>
      <c r="G48" s="326"/>
      <c r="H48" s="332">
        <v>0</v>
      </c>
      <c r="I48" s="332">
        <v>22735.17</v>
      </c>
      <c r="J48" s="327"/>
      <c r="K48" s="332">
        <v>59686.92</v>
      </c>
      <c r="L48" s="332">
        <v>186.92</v>
      </c>
      <c r="M48" s="326"/>
      <c r="N48" s="326"/>
      <c r="O48" s="331">
        <v>-218984.89</v>
      </c>
      <c r="P48" s="331">
        <v>1646714.98</v>
      </c>
      <c r="Q48" s="328"/>
      <c r="R48" s="333">
        <v>699163.85</v>
      </c>
      <c r="S48" s="328"/>
      <c r="T48" s="328"/>
      <c r="U48" s="333">
        <v>69594</v>
      </c>
      <c r="V48" s="328"/>
      <c r="W48" s="334">
        <v>149844</v>
      </c>
      <c r="X48" s="329"/>
      <c r="Y48" s="329"/>
      <c r="Z48" s="334">
        <v>123947.56</v>
      </c>
      <c r="AA48" s="334">
        <v>41051.93</v>
      </c>
      <c r="AB48" s="329"/>
    </row>
    <row r="49" spans="1:28" x14ac:dyDescent="0.2">
      <c r="A49" s="335" t="s">
        <v>242</v>
      </c>
      <c r="B49" s="330">
        <v>1033839.32</v>
      </c>
      <c r="C49" s="325"/>
      <c r="D49" s="330">
        <v>15332.72</v>
      </c>
      <c r="E49" s="331">
        <v>1600710.94</v>
      </c>
      <c r="F49" s="331">
        <v>2041064.2</v>
      </c>
      <c r="G49" s="331">
        <v>73999</v>
      </c>
      <c r="H49" s="332">
        <v>0</v>
      </c>
      <c r="I49" s="332">
        <v>12350</v>
      </c>
      <c r="J49" s="327"/>
      <c r="K49" s="327"/>
      <c r="L49" s="327"/>
      <c r="M49" s="326"/>
      <c r="N49" s="326"/>
      <c r="O49" s="331">
        <v>-47931.83</v>
      </c>
      <c r="P49" s="331">
        <v>2273364.33</v>
      </c>
      <c r="Q49" s="328"/>
      <c r="R49" s="333">
        <v>66195.73</v>
      </c>
      <c r="S49" s="328"/>
      <c r="T49" s="333">
        <v>1559.48</v>
      </c>
      <c r="U49" s="333">
        <v>110960</v>
      </c>
      <c r="V49" s="328"/>
      <c r="W49" s="334">
        <v>180680</v>
      </c>
      <c r="X49" s="329"/>
      <c r="Y49" s="329"/>
      <c r="Z49" s="334">
        <v>47712.49</v>
      </c>
      <c r="AA49" s="334">
        <v>41968.92</v>
      </c>
      <c r="AB49" s="329"/>
    </row>
    <row r="50" spans="1:28" x14ac:dyDescent="0.2">
      <c r="A50" s="260" t="s">
        <v>246</v>
      </c>
      <c r="B50" s="330">
        <v>655978.54</v>
      </c>
      <c r="C50" s="325"/>
      <c r="D50" s="330">
        <v>19960</v>
      </c>
      <c r="E50" s="331">
        <v>87753.29</v>
      </c>
      <c r="F50" s="331">
        <v>674531.64</v>
      </c>
      <c r="G50" s="326"/>
      <c r="H50" s="332">
        <v>0</v>
      </c>
      <c r="I50" s="332">
        <v>0</v>
      </c>
      <c r="J50" s="327"/>
      <c r="K50" s="332">
        <v>147794</v>
      </c>
      <c r="L50" s="332">
        <v>2525.3000000000002</v>
      </c>
      <c r="M50" s="326"/>
      <c r="N50" s="326"/>
      <c r="O50" s="326"/>
      <c r="P50" s="331">
        <v>2191305.25</v>
      </c>
      <c r="Q50" s="328"/>
      <c r="R50" s="333">
        <v>280335.37</v>
      </c>
      <c r="S50" s="328"/>
      <c r="T50" s="328"/>
      <c r="U50" s="333">
        <v>166039.20000000001</v>
      </c>
      <c r="V50" s="328"/>
      <c r="W50" s="334">
        <v>237187.20000000001</v>
      </c>
      <c r="X50" s="329"/>
      <c r="Y50" s="329"/>
      <c r="Z50" s="334">
        <v>122904.21</v>
      </c>
      <c r="AA50" s="334">
        <v>42188.88</v>
      </c>
      <c r="AB50" s="329"/>
    </row>
    <row r="51" spans="1:28" x14ac:dyDescent="0.2">
      <c r="A51" s="260" t="s">
        <v>247</v>
      </c>
      <c r="B51" s="330">
        <v>1631037.26</v>
      </c>
      <c r="C51" s="325"/>
      <c r="D51" s="330">
        <v>51082.63</v>
      </c>
      <c r="E51" s="331">
        <v>999377.78</v>
      </c>
      <c r="F51" s="331">
        <v>244400.54</v>
      </c>
      <c r="G51" s="326"/>
      <c r="H51" s="332">
        <v>0</v>
      </c>
      <c r="I51" s="332">
        <v>0</v>
      </c>
      <c r="J51" s="327"/>
      <c r="K51" s="332">
        <v>214674.55</v>
      </c>
      <c r="L51" s="332">
        <v>492.75</v>
      </c>
      <c r="M51" s="326"/>
      <c r="N51" s="326"/>
      <c r="O51" s="326"/>
      <c r="P51" s="331">
        <v>2281491.52</v>
      </c>
      <c r="Q51" s="328"/>
      <c r="R51" s="333">
        <v>443899.94</v>
      </c>
      <c r="S51" s="328"/>
      <c r="T51" s="328"/>
      <c r="U51" s="333">
        <v>367820.2</v>
      </c>
      <c r="V51" s="328"/>
      <c r="W51" s="334">
        <v>487146.2</v>
      </c>
      <c r="X51" s="329"/>
      <c r="Y51" s="329"/>
      <c r="Z51" s="334">
        <v>351259.84</v>
      </c>
      <c r="AA51" s="334">
        <v>43783.78</v>
      </c>
      <c r="AB51" s="329"/>
    </row>
    <row r="52" spans="1:28" x14ac:dyDescent="0.2">
      <c r="A52" s="260" t="s">
        <v>248</v>
      </c>
      <c r="B52" s="330">
        <v>204121.67</v>
      </c>
      <c r="C52" s="330">
        <v>-100000</v>
      </c>
      <c r="D52" s="330">
        <v>10769.77</v>
      </c>
      <c r="E52" s="331">
        <v>81269.81</v>
      </c>
      <c r="F52" s="331">
        <v>1505506.66</v>
      </c>
      <c r="G52" s="326"/>
      <c r="H52" s="332">
        <v>0</v>
      </c>
      <c r="I52" s="332">
        <v>0</v>
      </c>
      <c r="J52" s="327"/>
      <c r="K52" s="332">
        <v>16560</v>
      </c>
      <c r="L52" s="332">
        <v>961.4</v>
      </c>
      <c r="M52" s="326"/>
      <c r="N52" s="326"/>
      <c r="O52" s="326"/>
      <c r="P52" s="331">
        <v>2647377.69</v>
      </c>
      <c r="Q52" s="328"/>
      <c r="R52" s="333">
        <v>423242.22</v>
      </c>
      <c r="S52" s="328"/>
      <c r="T52" s="328"/>
      <c r="U52" s="333">
        <v>233285.2</v>
      </c>
      <c r="V52" s="328"/>
      <c r="W52" s="334">
        <v>325052.2</v>
      </c>
      <c r="X52" s="329"/>
      <c r="Y52" s="329"/>
      <c r="Z52" s="334">
        <v>230666.42</v>
      </c>
      <c r="AA52" s="334">
        <v>32489.94</v>
      </c>
      <c r="AB52" s="329"/>
    </row>
    <row r="53" spans="1:28" x14ac:dyDescent="0.2">
      <c r="A53" s="260" t="s">
        <v>249</v>
      </c>
      <c r="B53" s="330">
        <v>1168702.83</v>
      </c>
      <c r="C53" s="330">
        <v>100000</v>
      </c>
      <c r="D53" s="330">
        <v>100066.92</v>
      </c>
      <c r="E53" s="331">
        <v>209755.66</v>
      </c>
      <c r="F53" s="331">
        <v>357338.15</v>
      </c>
      <c r="G53" s="326"/>
      <c r="H53" s="332">
        <v>0</v>
      </c>
      <c r="I53" s="332">
        <v>-27800</v>
      </c>
      <c r="J53" s="332">
        <v>79800</v>
      </c>
      <c r="K53" s="332">
        <v>489999.64</v>
      </c>
      <c r="L53" s="332">
        <v>4118</v>
      </c>
      <c r="M53" s="326"/>
      <c r="N53" s="326"/>
      <c r="O53" s="326"/>
      <c r="P53" s="331">
        <v>4706462.17</v>
      </c>
      <c r="Q53" s="328"/>
      <c r="R53" s="333">
        <v>768030.96</v>
      </c>
      <c r="S53" s="328"/>
      <c r="T53" s="328"/>
      <c r="U53" s="333">
        <v>286876</v>
      </c>
      <c r="V53" s="328"/>
      <c r="W53" s="334">
        <v>371035</v>
      </c>
      <c r="X53" s="329"/>
      <c r="Y53" s="329"/>
      <c r="Z53" s="334">
        <v>243238.18</v>
      </c>
      <c r="AA53" s="334">
        <v>31213.96</v>
      </c>
      <c r="AB53" s="329"/>
    </row>
    <row r="54" spans="1:28" x14ac:dyDescent="0.2">
      <c r="A54" s="260" t="s">
        <v>253</v>
      </c>
      <c r="B54" s="330"/>
      <c r="C54" s="330"/>
      <c r="D54" s="330"/>
      <c r="E54" s="331"/>
      <c r="F54" s="331"/>
      <c r="G54" s="326"/>
      <c r="H54" s="332"/>
      <c r="I54" s="332"/>
      <c r="J54" s="332"/>
      <c r="K54" s="332"/>
      <c r="L54" s="332"/>
      <c r="M54" s="326"/>
      <c r="N54" s="326"/>
      <c r="O54" s="326"/>
      <c r="P54" s="331"/>
      <c r="Q54" s="328"/>
      <c r="R54" s="333"/>
      <c r="S54" s="328"/>
      <c r="T54" s="328"/>
      <c r="U54" s="333"/>
      <c r="V54" s="328"/>
      <c r="W54" s="334"/>
      <c r="X54" s="329"/>
      <c r="Y54" s="329"/>
      <c r="Z54" s="334"/>
      <c r="AA54" s="334"/>
      <c r="AB54" s="329"/>
    </row>
    <row r="55" spans="1:28" x14ac:dyDescent="0.2">
      <c r="A55" s="260" t="s">
        <v>254</v>
      </c>
      <c r="B55" s="330"/>
      <c r="C55" s="330"/>
      <c r="D55" s="330"/>
      <c r="E55" s="331"/>
      <c r="F55" s="331"/>
      <c r="G55" s="326"/>
      <c r="H55" s="332"/>
      <c r="I55" s="332"/>
      <c r="J55" s="332"/>
      <c r="K55" s="332"/>
      <c r="L55" s="332"/>
      <c r="M55" s="326"/>
      <c r="N55" s="326"/>
      <c r="O55" s="326"/>
      <c r="P55" s="331"/>
      <c r="Q55" s="328"/>
      <c r="R55" s="333"/>
      <c r="S55" s="328"/>
      <c r="T55" s="328"/>
      <c r="U55" s="333"/>
      <c r="V55" s="328"/>
      <c r="W55" s="334"/>
      <c r="X55" s="329"/>
      <c r="Y55" s="329"/>
      <c r="Z55" s="334"/>
      <c r="AA55" s="334"/>
      <c r="AB55" s="329"/>
    </row>
    <row r="56" spans="1:28" x14ac:dyDescent="0.2">
      <c r="A56" s="260" t="s">
        <v>255</v>
      </c>
      <c r="B56" s="330"/>
      <c r="C56" s="330"/>
      <c r="D56" s="330"/>
      <c r="E56" s="331"/>
      <c r="F56" s="331"/>
      <c r="G56" s="326"/>
      <c r="H56" s="332"/>
      <c r="I56" s="332"/>
      <c r="J56" s="332"/>
      <c r="K56" s="332"/>
      <c r="L56" s="332"/>
      <c r="M56" s="326"/>
      <c r="N56" s="326"/>
      <c r="O56" s="326"/>
      <c r="P56" s="331"/>
      <c r="Q56" s="328"/>
      <c r="R56" s="333"/>
      <c r="S56" s="328"/>
      <c r="T56" s="328"/>
      <c r="U56" s="333"/>
      <c r="V56" s="328"/>
      <c r="W56" s="334"/>
      <c r="X56" s="329"/>
      <c r="Y56" s="329"/>
      <c r="Z56" s="334"/>
      <c r="AA56" s="334"/>
      <c r="AB56" s="329"/>
    </row>
    <row r="57" spans="1:28" x14ac:dyDescent="0.2">
      <c r="A57" s="260" t="s">
        <v>256</v>
      </c>
      <c r="B57" s="330"/>
      <c r="C57" s="325"/>
      <c r="D57" s="330"/>
      <c r="E57" s="331"/>
      <c r="F57" s="331"/>
      <c r="G57" s="326"/>
      <c r="H57" s="327"/>
      <c r="I57" s="332"/>
      <c r="J57" s="327"/>
      <c r="K57" s="332"/>
      <c r="L57" s="332"/>
      <c r="M57" s="326"/>
      <c r="N57" s="326"/>
      <c r="O57" s="331"/>
      <c r="P57" s="331"/>
      <c r="Q57" s="328"/>
      <c r="R57" s="333"/>
      <c r="S57" s="333"/>
      <c r="T57" s="328"/>
      <c r="U57" s="333"/>
      <c r="V57" s="328"/>
      <c r="W57" s="334"/>
      <c r="X57" s="329"/>
      <c r="Y57" s="329"/>
      <c r="Z57" s="334"/>
      <c r="AA57" s="334"/>
      <c r="AB57" s="329"/>
    </row>
    <row r="58" spans="1:28" x14ac:dyDescent="0.2">
      <c r="A58" s="260" t="s">
        <v>257</v>
      </c>
      <c r="B58" s="330"/>
      <c r="C58" s="325"/>
      <c r="D58" s="330"/>
      <c r="E58" s="331"/>
      <c r="F58" s="331"/>
      <c r="G58" s="326"/>
      <c r="H58" s="327"/>
      <c r="I58" s="332"/>
      <c r="J58" s="327"/>
      <c r="K58" s="332"/>
      <c r="L58" s="332"/>
      <c r="M58" s="326"/>
      <c r="N58" s="326"/>
      <c r="O58" s="331"/>
      <c r="P58" s="331"/>
      <c r="Q58" s="328"/>
      <c r="R58" s="333"/>
      <c r="S58" s="333"/>
      <c r="T58" s="328"/>
      <c r="U58" s="333"/>
      <c r="V58" s="328"/>
      <c r="W58" s="334"/>
      <c r="X58" s="329"/>
      <c r="Y58" s="329"/>
      <c r="Z58" s="334"/>
      <c r="AA58" s="334"/>
      <c r="AB58" s="329"/>
    </row>
    <row r="59" spans="1:28" x14ac:dyDescent="0.2">
      <c r="A59" s="273" t="s">
        <v>258</v>
      </c>
      <c r="B59" s="330"/>
      <c r="C59" s="325"/>
      <c r="D59" s="330"/>
      <c r="E59" s="331"/>
      <c r="F59" s="331"/>
      <c r="G59" s="326"/>
      <c r="H59" s="327"/>
      <c r="I59" s="332"/>
      <c r="J59" s="327"/>
      <c r="K59" s="332"/>
      <c r="L59" s="332"/>
      <c r="M59" s="326"/>
      <c r="N59" s="326"/>
      <c r="O59" s="331"/>
      <c r="P59" s="331"/>
      <c r="Q59" s="328"/>
      <c r="R59" s="333"/>
      <c r="S59" s="333"/>
      <c r="T59" s="328"/>
      <c r="U59" s="333"/>
      <c r="V59" s="328"/>
      <c r="W59" s="334"/>
      <c r="X59" s="329"/>
      <c r="Y59" s="329"/>
      <c r="Z59" s="334"/>
      <c r="AA59" s="334"/>
      <c r="AB59" s="329"/>
    </row>
    <row r="60" spans="1:28" x14ac:dyDescent="0.2">
      <c r="A60" s="260" t="s">
        <v>262</v>
      </c>
      <c r="B60" s="330">
        <v>107133.18</v>
      </c>
      <c r="C60" s="325"/>
      <c r="D60" s="330">
        <v>14540.29</v>
      </c>
      <c r="E60" s="331">
        <v>700007.74</v>
      </c>
      <c r="F60" s="331">
        <v>-488854.3</v>
      </c>
      <c r="G60" s="326"/>
      <c r="H60" s="332">
        <v>48374</v>
      </c>
      <c r="I60" s="332">
        <v>0</v>
      </c>
      <c r="J60" s="327"/>
      <c r="K60" s="332">
        <v>727282</v>
      </c>
      <c r="L60" s="332">
        <v>1438.32</v>
      </c>
      <c r="M60" s="326"/>
      <c r="N60" s="326"/>
      <c r="O60" s="326"/>
      <c r="P60" s="331">
        <v>2210713.7999999998</v>
      </c>
      <c r="Q60" s="328"/>
      <c r="R60" s="333">
        <v>114533.04</v>
      </c>
      <c r="S60" s="328"/>
      <c r="T60" s="328"/>
      <c r="U60" s="333">
        <v>166285</v>
      </c>
      <c r="V60" s="333">
        <v>9547.36</v>
      </c>
      <c r="W60" s="334">
        <v>232927</v>
      </c>
      <c r="X60" s="329"/>
      <c r="Y60" s="329"/>
      <c r="Z60" s="334">
        <v>69241.33</v>
      </c>
      <c r="AA60" s="334">
        <v>76151</v>
      </c>
      <c r="AB60" s="329"/>
    </row>
    <row r="61" spans="1:28" x14ac:dyDescent="0.2">
      <c r="A61" s="260" t="s">
        <v>263</v>
      </c>
      <c r="B61" s="330">
        <v>178374.69</v>
      </c>
      <c r="C61" s="325"/>
      <c r="D61" s="330">
        <v>322715.95</v>
      </c>
      <c r="E61" s="331">
        <v>498067.6</v>
      </c>
      <c r="F61" s="331">
        <v>174228.36</v>
      </c>
      <c r="G61" s="326"/>
      <c r="H61" s="332">
        <v>13260</v>
      </c>
      <c r="I61" s="332">
        <v>13325</v>
      </c>
      <c r="J61" s="327"/>
      <c r="K61" s="332">
        <v>82059</v>
      </c>
      <c r="L61" s="327"/>
      <c r="M61" s="326"/>
      <c r="N61" s="326"/>
      <c r="O61" s="331">
        <v>206552.99</v>
      </c>
      <c r="P61" s="331">
        <v>1549075.07</v>
      </c>
      <c r="Q61" s="328"/>
      <c r="R61" s="333">
        <v>329261.59999999998</v>
      </c>
      <c r="S61" s="328"/>
      <c r="T61" s="328"/>
      <c r="U61" s="333">
        <v>186745.8</v>
      </c>
      <c r="V61" s="328"/>
      <c r="W61" s="334">
        <v>241005.8</v>
      </c>
      <c r="X61" s="329"/>
      <c r="Y61" s="329"/>
      <c r="Z61" s="334">
        <v>113246.97</v>
      </c>
      <c r="AA61" s="334">
        <v>66708.820000000007</v>
      </c>
      <c r="AB61" s="329"/>
    </row>
    <row r="62" spans="1:28" x14ac:dyDescent="0.2">
      <c r="A62" s="260" t="s">
        <v>264</v>
      </c>
      <c r="B62" s="330">
        <v>143334.10999999999</v>
      </c>
      <c r="C62" s="330">
        <v>127516</v>
      </c>
      <c r="D62" s="330">
        <v>103288.19</v>
      </c>
      <c r="E62" s="331">
        <v>45700.52</v>
      </c>
      <c r="F62" s="331">
        <v>268659.3</v>
      </c>
      <c r="G62" s="326"/>
      <c r="H62" s="327"/>
      <c r="I62" s="332">
        <v>31579.040000000001</v>
      </c>
      <c r="J62" s="327"/>
      <c r="K62" s="332">
        <v>492024</v>
      </c>
      <c r="L62" s="332">
        <v>895001.68</v>
      </c>
      <c r="M62" s="326"/>
      <c r="N62" s="326"/>
      <c r="O62" s="331">
        <v>67100</v>
      </c>
      <c r="P62" s="331">
        <v>3406179.86</v>
      </c>
      <c r="Q62" s="328"/>
      <c r="R62" s="333">
        <v>277128.21000000002</v>
      </c>
      <c r="S62" s="328"/>
      <c r="T62" s="328"/>
      <c r="U62" s="333">
        <v>316788.40000000002</v>
      </c>
      <c r="V62" s="333">
        <v>9306.43</v>
      </c>
      <c r="W62" s="334">
        <v>410328.4</v>
      </c>
      <c r="X62" s="329"/>
      <c r="Y62" s="329"/>
      <c r="Z62" s="334">
        <v>109118.24</v>
      </c>
      <c r="AA62" s="334">
        <v>16714.72</v>
      </c>
      <c r="AB62" s="329"/>
    </row>
    <row r="63" spans="1:28" x14ac:dyDescent="0.2">
      <c r="A63" s="260" t="s">
        <v>265</v>
      </c>
      <c r="B63" s="330">
        <v>60329.54</v>
      </c>
      <c r="C63" s="330">
        <v>0</v>
      </c>
      <c r="D63" s="330">
        <v>3138.72</v>
      </c>
      <c r="E63" s="331">
        <v>185387.6</v>
      </c>
      <c r="F63" s="331">
        <v>242694.92</v>
      </c>
      <c r="G63" s="326"/>
      <c r="H63" s="332">
        <v>12000</v>
      </c>
      <c r="I63" s="332">
        <v>86322.79</v>
      </c>
      <c r="J63" s="327"/>
      <c r="K63" s="332">
        <v>308618</v>
      </c>
      <c r="L63" s="332">
        <v>992.76</v>
      </c>
      <c r="M63" s="326"/>
      <c r="N63" s="326"/>
      <c r="O63" s="326"/>
      <c r="P63" s="331">
        <v>1679166.57</v>
      </c>
      <c r="Q63" s="328"/>
      <c r="R63" s="333">
        <v>344144.29</v>
      </c>
      <c r="S63" s="328"/>
      <c r="T63" s="328"/>
      <c r="U63" s="333">
        <v>33126.15</v>
      </c>
      <c r="V63" s="328"/>
      <c r="W63" s="334">
        <v>131826.15</v>
      </c>
      <c r="X63" s="329"/>
      <c r="Y63" s="329"/>
      <c r="Z63" s="334">
        <v>192311.48</v>
      </c>
      <c r="AA63" s="334">
        <v>7594.59</v>
      </c>
      <c r="AB63" s="329"/>
    </row>
    <row r="64" spans="1:28" x14ac:dyDescent="0.2">
      <c r="A64" s="260" t="s">
        <v>266</v>
      </c>
      <c r="B64" s="330">
        <v>41619.15</v>
      </c>
      <c r="C64" s="325"/>
      <c r="D64" s="330">
        <v>19683.84</v>
      </c>
      <c r="E64" s="331">
        <v>506404</v>
      </c>
      <c r="F64" s="331">
        <v>200076.56</v>
      </c>
      <c r="G64" s="326"/>
      <c r="H64" s="332">
        <v>0</v>
      </c>
      <c r="I64" s="332">
        <v>61417</v>
      </c>
      <c r="J64" s="327"/>
      <c r="K64" s="332">
        <v>53700</v>
      </c>
      <c r="L64" s="332">
        <v>21600</v>
      </c>
      <c r="M64" s="326"/>
      <c r="N64" s="326"/>
      <c r="O64" s="326"/>
      <c r="P64" s="331">
        <v>1290095.46</v>
      </c>
      <c r="Q64" s="328"/>
      <c r="R64" s="333">
        <v>134817.69</v>
      </c>
      <c r="S64" s="328"/>
      <c r="T64" s="328"/>
      <c r="U64" s="333">
        <v>179094.55</v>
      </c>
      <c r="V64" s="333">
        <v>7526.93</v>
      </c>
      <c r="W64" s="334">
        <v>277836.55</v>
      </c>
      <c r="X64" s="329"/>
      <c r="Y64" s="329"/>
      <c r="Z64" s="334">
        <v>100495.76</v>
      </c>
      <c r="AA64" s="334">
        <v>26000.92</v>
      </c>
      <c r="AB64" s="329"/>
    </row>
    <row r="65" spans="1:28" x14ac:dyDescent="0.2">
      <c r="A65" s="260" t="s">
        <v>267</v>
      </c>
      <c r="B65" s="330">
        <v>499953.48</v>
      </c>
      <c r="C65" s="325"/>
      <c r="D65" s="330">
        <v>65407.83</v>
      </c>
      <c r="E65" s="331">
        <v>50140.52</v>
      </c>
      <c r="F65" s="331">
        <v>45000</v>
      </c>
      <c r="G65" s="326"/>
      <c r="H65" s="332">
        <v>0</v>
      </c>
      <c r="I65" s="332">
        <v>272130</v>
      </c>
      <c r="J65" s="327"/>
      <c r="K65" s="332">
        <v>183824</v>
      </c>
      <c r="L65" s="327"/>
      <c r="M65" s="326"/>
      <c r="N65" s="326"/>
      <c r="O65" s="331">
        <v>86809.7</v>
      </c>
      <c r="P65" s="331">
        <v>2056145.55</v>
      </c>
      <c r="Q65" s="328"/>
      <c r="R65" s="333">
        <v>229122.74</v>
      </c>
      <c r="S65" s="328"/>
      <c r="T65" s="328"/>
      <c r="U65" s="333">
        <v>220771.9</v>
      </c>
      <c r="V65" s="328"/>
      <c r="W65" s="334">
        <v>358527.9</v>
      </c>
      <c r="X65" s="329"/>
      <c r="Y65" s="334">
        <v>308</v>
      </c>
      <c r="Z65" s="334">
        <v>124330.49</v>
      </c>
      <c r="AA65" s="334">
        <v>16494.939999999999</v>
      </c>
      <c r="AB65" s="329"/>
    </row>
    <row r="66" spans="1:28" x14ac:dyDescent="0.2">
      <c r="A66" s="260" t="s">
        <v>271</v>
      </c>
      <c r="B66" s="330">
        <v>475077.09</v>
      </c>
      <c r="C66" s="325"/>
      <c r="D66" s="330">
        <v>98820.06</v>
      </c>
      <c r="E66" s="331">
        <v>618210.37</v>
      </c>
      <c r="F66" s="331">
        <v>393075.14</v>
      </c>
      <c r="G66" s="326"/>
      <c r="H66" s="332">
        <v>12128</v>
      </c>
      <c r="I66" s="332">
        <v>16443.400000000001</v>
      </c>
      <c r="J66" s="327"/>
      <c r="K66" s="327"/>
      <c r="L66" s="332">
        <v>18419</v>
      </c>
      <c r="M66" s="326"/>
      <c r="N66" s="326"/>
      <c r="O66" s="331">
        <v>-1271880.18</v>
      </c>
      <c r="P66" s="331">
        <v>2912713.08</v>
      </c>
      <c r="Q66" s="328"/>
      <c r="R66" s="333">
        <v>584041.25</v>
      </c>
      <c r="S66" s="328"/>
      <c r="T66" s="328"/>
      <c r="U66" s="328"/>
      <c r="V66" s="328"/>
      <c r="W66" s="334">
        <v>97298</v>
      </c>
      <c r="X66" s="329"/>
      <c r="Y66" s="329"/>
      <c r="Z66" s="334">
        <v>483448.81</v>
      </c>
      <c r="AA66" s="334">
        <v>53437.08</v>
      </c>
      <c r="AB66" s="334">
        <v>51750</v>
      </c>
    </row>
    <row r="67" spans="1:28" x14ac:dyDescent="0.2">
      <c r="A67" s="260" t="s">
        <v>272</v>
      </c>
      <c r="B67" s="330">
        <v>626687.57999999996</v>
      </c>
      <c r="C67" s="325"/>
      <c r="D67" s="330">
        <v>54874.95</v>
      </c>
      <c r="E67" s="331">
        <v>848988.8</v>
      </c>
      <c r="F67" s="331">
        <v>381884.04</v>
      </c>
      <c r="G67" s="326"/>
      <c r="H67" s="332">
        <v>18750</v>
      </c>
      <c r="I67" s="332">
        <v>40406.18</v>
      </c>
      <c r="J67" s="327"/>
      <c r="K67" s="332">
        <v>131200</v>
      </c>
      <c r="L67" s="332">
        <v>1815.2</v>
      </c>
      <c r="M67" s="326"/>
      <c r="N67" s="326"/>
      <c r="O67" s="326"/>
      <c r="P67" s="331">
        <v>1364480.05</v>
      </c>
      <c r="Q67" s="328"/>
      <c r="R67" s="333">
        <v>245349.81</v>
      </c>
      <c r="S67" s="333">
        <v>12500</v>
      </c>
      <c r="T67" s="328"/>
      <c r="U67" s="328"/>
      <c r="V67" s="328"/>
      <c r="W67" s="334">
        <v>70566</v>
      </c>
      <c r="X67" s="329"/>
      <c r="Y67" s="329"/>
      <c r="Z67" s="334">
        <v>122057.22</v>
      </c>
      <c r="AA67" s="334">
        <v>35217.1</v>
      </c>
      <c r="AB67" s="329"/>
    </row>
    <row r="68" spans="1:28" x14ac:dyDescent="0.2">
      <c r="A68" s="260" t="s">
        <v>273</v>
      </c>
      <c r="B68" s="330">
        <v>194658.24</v>
      </c>
      <c r="C68" s="330">
        <v>0</v>
      </c>
      <c r="D68" s="330">
        <v>19025.189999999999</v>
      </c>
      <c r="E68" s="331">
        <v>709345.17</v>
      </c>
      <c r="F68" s="331">
        <v>215909.54</v>
      </c>
      <c r="G68" s="326"/>
      <c r="H68" s="332">
        <v>15113</v>
      </c>
      <c r="I68" s="332">
        <v>14874.87</v>
      </c>
      <c r="J68" s="327"/>
      <c r="K68" s="327"/>
      <c r="L68" s="332">
        <v>1750</v>
      </c>
      <c r="M68" s="331">
        <v>0</v>
      </c>
      <c r="N68" s="331">
        <v>-955595.87</v>
      </c>
      <c r="O68" s="326"/>
      <c r="P68" s="331">
        <v>2067672.51</v>
      </c>
      <c r="Q68" s="328"/>
      <c r="R68" s="333">
        <v>186468.74</v>
      </c>
      <c r="S68" s="333">
        <v>35800</v>
      </c>
      <c r="T68" s="333">
        <v>277.89</v>
      </c>
      <c r="U68" s="328"/>
      <c r="V68" s="328"/>
      <c r="W68" s="334">
        <v>49626</v>
      </c>
      <c r="X68" s="329"/>
      <c r="Y68" s="329"/>
      <c r="Z68" s="334">
        <v>126607.65</v>
      </c>
      <c r="AA68" s="334">
        <v>42262.35</v>
      </c>
      <c r="AB68" s="329"/>
    </row>
    <row r="69" spans="1:28" x14ac:dyDescent="0.2">
      <c r="A69" s="260" t="s">
        <v>274</v>
      </c>
      <c r="B69" s="330">
        <v>360210.04</v>
      </c>
      <c r="C69" s="325"/>
      <c r="D69" s="330">
        <v>9076.27</v>
      </c>
      <c r="E69" s="331">
        <v>643304.06000000006</v>
      </c>
      <c r="F69" s="331">
        <v>798446.76</v>
      </c>
      <c r="G69" s="326"/>
      <c r="H69" s="332">
        <v>0</v>
      </c>
      <c r="I69" s="332">
        <v>58210.05</v>
      </c>
      <c r="J69" s="327"/>
      <c r="K69" s="327"/>
      <c r="L69" s="327"/>
      <c r="M69" s="326"/>
      <c r="N69" s="326"/>
      <c r="O69" s="326"/>
      <c r="P69" s="331">
        <v>2226508.67</v>
      </c>
      <c r="Q69" s="328"/>
      <c r="R69" s="333">
        <v>555718.31999999995</v>
      </c>
      <c r="S69" s="328"/>
      <c r="T69" s="328"/>
      <c r="U69" s="328"/>
      <c r="V69" s="328"/>
      <c r="W69" s="334">
        <v>89320</v>
      </c>
      <c r="X69" s="329"/>
      <c r="Y69" s="329"/>
      <c r="Z69" s="334">
        <v>133060.65</v>
      </c>
      <c r="AA69" s="334">
        <v>47956.5</v>
      </c>
      <c r="AB69" s="329"/>
    </row>
    <row r="70" spans="1:28" x14ac:dyDescent="0.2">
      <c r="A70" s="260" t="s">
        <v>275</v>
      </c>
      <c r="B70" s="330">
        <v>310406.55</v>
      </c>
      <c r="C70" s="330">
        <v>64500</v>
      </c>
      <c r="D70" s="330">
        <v>56731.94</v>
      </c>
      <c r="E70" s="331">
        <v>387800.57</v>
      </c>
      <c r="F70" s="331">
        <v>554796.61</v>
      </c>
      <c r="G70" s="326"/>
      <c r="H70" s="332">
        <v>11500</v>
      </c>
      <c r="I70" s="332">
        <v>54541.78</v>
      </c>
      <c r="J70" s="327"/>
      <c r="K70" s="332">
        <v>156440</v>
      </c>
      <c r="L70" s="332">
        <v>0</v>
      </c>
      <c r="M70" s="326"/>
      <c r="N70" s="326"/>
      <c r="O70" s="326"/>
      <c r="P70" s="331">
        <v>2114406.96</v>
      </c>
      <c r="Q70" s="328"/>
      <c r="R70" s="333">
        <v>263712.8</v>
      </c>
      <c r="S70" s="328"/>
      <c r="T70" s="328"/>
      <c r="U70" s="328"/>
      <c r="V70" s="328"/>
      <c r="W70" s="334">
        <v>101881</v>
      </c>
      <c r="X70" s="329"/>
      <c r="Y70" s="329"/>
      <c r="Z70" s="334">
        <v>233026.32</v>
      </c>
      <c r="AA70" s="334">
        <v>40023.519999999997</v>
      </c>
      <c r="AB70" s="329"/>
    </row>
    <row r="84" spans="1:1" ht="24" x14ac:dyDescent="0.55000000000000004">
      <c r="A84" s="194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K123"/>
  <sheetViews>
    <sheetView topLeftCell="A52" zoomScale="60" zoomScaleNormal="60" workbookViewId="0">
      <selection activeCell="F81" sqref="F81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42.375" style="250" bestFit="1" customWidth="1"/>
    <col min="6" max="6" width="34.875" style="89" bestFit="1" customWidth="1"/>
    <col min="7" max="7" width="33.875" style="89" bestFit="1" customWidth="1"/>
    <col min="8" max="8" width="25.5" style="89" bestFit="1" customWidth="1"/>
    <col min="9" max="9" width="24.875" style="89" bestFit="1" customWidth="1"/>
    <col min="10" max="11" width="17" style="250" bestFit="1" customWidth="1"/>
    <col min="12" max="12" width="19.125" style="232" bestFit="1" customWidth="1"/>
    <col min="13" max="13" width="21" style="232" bestFit="1" customWidth="1"/>
    <col min="14" max="14" width="20.5" style="232" bestFit="1" customWidth="1"/>
    <col min="15" max="15" width="22.875" style="232" bestFit="1" customWidth="1"/>
    <col min="16" max="16" width="24.875" style="250" bestFit="1" customWidth="1"/>
    <col min="17" max="18" width="28.625" style="250" bestFit="1" customWidth="1"/>
    <col min="19" max="19" width="17" style="250" bestFit="1" customWidth="1"/>
    <col min="20" max="20" width="28.875" style="73" bestFit="1" customWidth="1"/>
    <col min="21" max="21" width="46" style="73" bestFit="1" customWidth="1"/>
    <col min="22" max="22" width="46.625" style="73" bestFit="1" customWidth="1"/>
    <col min="23" max="23" width="30.125" style="73" bestFit="1" customWidth="1"/>
    <col min="24" max="24" width="57" style="73" bestFit="1" customWidth="1"/>
    <col min="25" max="25" width="17" style="90" bestFit="1" customWidth="1"/>
    <col min="26" max="26" width="21.625" style="90" bestFit="1" customWidth="1"/>
    <col min="27" max="27" width="28" style="90" bestFit="1" customWidth="1"/>
    <col min="28" max="28" width="26.375" style="90" bestFit="1" customWidth="1"/>
    <col min="29" max="29" width="44.875" style="90" bestFit="1" customWidth="1"/>
    <col min="30" max="30" width="32.375" style="90" bestFit="1" customWidth="1"/>
    <col min="31" max="31" width="32.875" style="90" bestFit="1" customWidth="1"/>
    <col min="32" max="32" width="17.25" style="41" bestFit="1" customWidth="1"/>
    <col min="33" max="33" width="14.5" style="28" bestFit="1" customWidth="1"/>
    <col min="34" max="34" width="15.125" style="25" bestFit="1" customWidth="1"/>
    <col min="35" max="35" width="16.125" style="37" bestFit="1" customWidth="1"/>
    <col min="36" max="36" width="16.125" style="35" bestFit="1" customWidth="1"/>
    <col min="37" max="37" width="15.75" style="26" bestFit="1" customWidth="1"/>
    <col min="38" max="16384" width="9" style="1"/>
  </cols>
  <sheetData>
    <row r="1" spans="1:37" x14ac:dyDescent="0.2">
      <c r="E1" s="250" t="s">
        <v>2457</v>
      </c>
      <c r="F1" s="89" t="s">
        <v>2463</v>
      </c>
      <c r="G1" s="89" t="s">
        <v>2465</v>
      </c>
      <c r="H1" s="89" t="s">
        <v>2467</v>
      </c>
      <c r="I1" s="89" t="s">
        <v>2933</v>
      </c>
      <c r="J1" s="250" t="s">
        <v>2469</v>
      </c>
      <c r="K1" s="250" t="s">
        <v>2471</v>
      </c>
      <c r="L1" s="232" t="s">
        <v>2475</v>
      </c>
      <c r="M1" s="232" t="s">
        <v>2477</v>
      </c>
      <c r="N1" s="232" t="s">
        <v>2481</v>
      </c>
      <c r="O1" s="232" t="s">
        <v>2483</v>
      </c>
      <c r="P1" s="250" t="s">
        <v>2485</v>
      </c>
      <c r="Q1" s="250" t="s">
        <v>2487</v>
      </c>
      <c r="R1" s="250" t="s">
        <v>2489</v>
      </c>
      <c r="S1" s="250" t="s">
        <v>2491</v>
      </c>
      <c r="T1" s="73" t="s">
        <v>2495</v>
      </c>
      <c r="U1" s="73" t="s">
        <v>2497</v>
      </c>
      <c r="V1" s="73" t="s">
        <v>2499</v>
      </c>
      <c r="W1" s="73" t="s">
        <v>2501</v>
      </c>
      <c r="X1" s="73" t="s">
        <v>2503</v>
      </c>
      <c r="Y1" s="90" t="s">
        <v>2505</v>
      </c>
      <c r="Z1" s="90" t="s">
        <v>2509</v>
      </c>
      <c r="AA1" s="90" t="s">
        <v>2511</v>
      </c>
      <c r="AB1" s="90" t="s">
        <v>2513</v>
      </c>
      <c r="AC1" s="90" t="s">
        <v>3022</v>
      </c>
      <c r="AD1" s="90" t="s">
        <v>2515</v>
      </c>
      <c r="AE1" s="90" t="s">
        <v>3024</v>
      </c>
      <c r="AF1" s="40" t="s">
        <v>6</v>
      </c>
      <c r="AG1" s="27" t="s">
        <v>7</v>
      </c>
      <c r="AH1" s="14" t="s">
        <v>8</v>
      </c>
      <c r="AI1" s="17" t="s">
        <v>9</v>
      </c>
      <c r="AJ1" s="18" t="s">
        <v>10</v>
      </c>
      <c r="AK1" s="57" t="s">
        <v>11</v>
      </c>
    </row>
    <row r="2" spans="1:37" x14ac:dyDescent="0.2">
      <c r="E2" s="250" t="s">
        <v>2458</v>
      </c>
      <c r="F2" s="89" t="s">
        <v>2464</v>
      </c>
      <c r="G2" s="89" t="s">
        <v>2466</v>
      </c>
      <c r="H2" s="89" t="s">
        <v>2468</v>
      </c>
      <c r="I2" s="89" t="s">
        <v>2934</v>
      </c>
      <c r="J2" s="250" t="s">
        <v>2470</v>
      </c>
      <c r="K2" s="250" t="s">
        <v>2472</v>
      </c>
      <c r="L2" s="232" t="s">
        <v>2476</v>
      </c>
      <c r="M2" s="232" t="s">
        <v>2478</v>
      </c>
      <c r="N2" s="232" t="s">
        <v>2482</v>
      </c>
      <c r="O2" s="232" t="s">
        <v>2484</v>
      </c>
      <c r="P2" s="250" t="s">
        <v>2486</v>
      </c>
      <c r="Q2" s="250" t="s">
        <v>2488</v>
      </c>
      <c r="R2" s="250" t="s">
        <v>2490</v>
      </c>
      <c r="S2" s="250" t="s">
        <v>2492</v>
      </c>
      <c r="T2" s="73" t="s">
        <v>2496</v>
      </c>
      <c r="U2" s="73" t="s">
        <v>2498</v>
      </c>
      <c r="V2" s="73" t="s">
        <v>2500</v>
      </c>
      <c r="W2" s="73" t="s">
        <v>2502</v>
      </c>
      <c r="X2" s="73" t="s">
        <v>2504</v>
      </c>
      <c r="Y2" s="90" t="s">
        <v>2506</v>
      </c>
      <c r="Z2" s="90" t="s">
        <v>2510</v>
      </c>
      <c r="AA2" s="90" t="s">
        <v>2512</v>
      </c>
      <c r="AB2" s="90" t="s">
        <v>2514</v>
      </c>
      <c r="AC2" s="90" t="s">
        <v>3023</v>
      </c>
      <c r="AD2" s="90" t="s">
        <v>2516</v>
      </c>
      <c r="AE2" s="90" t="s">
        <v>3025</v>
      </c>
      <c r="AF2" s="40"/>
      <c r="AG2" s="27"/>
      <c r="AH2" s="14"/>
      <c r="AI2" s="19"/>
      <c r="AJ2" s="20"/>
      <c r="AK2" s="14"/>
    </row>
    <row r="3" spans="1:37" x14ac:dyDescent="0.2">
      <c r="C3" s="65" t="s">
        <v>810</v>
      </c>
      <c r="E3" s="250" t="s">
        <v>2459</v>
      </c>
      <c r="F3" s="89">
        <v>37763341.079999998</v>
      </c>
      <c r="G3" s="89">
        <v>134464</v>
      </c>
      <c r="H3" s="89">
        <v>3327467.96</v>
      </c>
      <c r="I3" s="89">
        <v>37.380000000000003</v>
      </c>
      <c r="J3" s="250">
        <v>81752808.109999999</v>
      </c>
      <c r="K3" s="250">
        <v>31639244.129999999</v>
      </c>
      <c r="L3" s="232">
        <v>514021.01</v>
      </c>
      <c r="M3" s="232">
        <v>906667.05</v>
      </c>
      <c r="N3" s="232">
        <v>47040</v>
      </c>
      <c r="O3" s="232">
        <v>777273.31</v>
      </c>
      <c r="P3" s="250">
        <v>429802.33</v>
      </c>
      <c r="Q3" s="250">
        <v>18733517.449999999</v>
      </c>
      <c r="R3" s="250">
        <v>6696122.7800000003</v>
      </c>
      <c r="S3" s="250">
        <v>134793577.41999999</v>
      </c>
      <c r="T3" s="73">
        <v>19634636</v>
      </c>
      <c r="U3" s="73">
        <v>132273.96</v>
      </c>
      <c r="V3" s="73">
        <v>7079.62</v>
      </c>
      <c r="W3" s="73">
        <v>22604136.5</v>
      </c>
      <c r="X3" s="73">
        <v>439395</v>
      </c>
      <c r="Y3" s="90">
        <v>29113192.760000002</v>
      </c>
      <c r="Z3" s="90">
        <v>17128</v>
      </c>
      <c r="AA3" s="90">
        <v>8367003.9199999999</v>
      </c>
      <c r="AB3" s="90">
        <v>4292850.58</v>
      </c>
      <c r="AC3" s="90">
        <v>15000</v>
      </c>
      <c r="AD3" s="90">
        <v>307632</v>
      </c>
      <c r="AE3" s="90">
        <v>54098</v>
      </c>
      <c r="AF3" s="73">
        <f t="shared" ref="AF3:AK3" si="0">SUM(AF4:AF123)</f>
        <v>41225310.420000032</v>
      </c>
      <c r="AG3" s="78">
        <f t="shared" si="0"/>
        <v>2245001.37</v>
      </c>
      <c r="AH3" s="21">
        <f t="shared" si="0"/>
        <v>38980309.050000004</v>
      </c>
      <c r="AI3" s="22">
        <f t="shared" si="0"/>
        <v>42817521.080000021</v>
      </c>
      <c r="AJ3" s="16">
        <f t="shared" si="0"/>
        <v>42166905.260000005</v>
      </c>
      <c r="AK3" s="26">
        <f t="shared" si="0"/>
        <v>650615.8200000003</v>
      </c>
    </row>
    <row r="4" spans="1:37" x14ac:dyDescent="0.2">
      <c r="E4" s="250" t="s">
        <v>2939</v>
      </c>
      <c r="F4" s="89">
        <v>1127935.3500000001</v>
      </c>
      <c r="H4" s="89">
        <v>36879</v>
      </c>
      <c r="J4" s="250">
        <v>8</v>
      </c>
      <c r="K4" s="250">
        <v>368311.49</v>
      </c>
      <c r="N4" s="232">
        <v>8000</v>
      </c>
      <c r="O4" s="232">
        <v>481560.04</v>
      </c>
      <c r="Q4" s="250">
        <v>571683.59</v>
      </c>
      <c r="R4" s="250">
        <v>-7.18</v>
      </c>
      <c r="S4" s="250">
        <v>560321.12</v>
      </c>
      <c r="W4" s="73">
        <v>467320</v>
      </c>
      <c r="X4" s="73">
        <v>23100</v>
      </c>
      <c r="Y4" s="90">
        <v>480810</v>
      </c>
      <c r="AA4" s="90">
        <v>71703.97</v>
      </c>
      <c r="AB4" s="90">
        <v>26329.759999999998</v>
      </c>
      <c r="AF4" s="73">
        <f t="shared" ref="AF4:AF35" si="1">SUM(F4:I4)</f>
        <v>1164814.3500000001</v>
      </c>
      <c r="AG4" s="78">
        <f t="shared" ref="AG4:AG35" si="2">SUM(L4:O4)</f>
        <v>489560.04</v>
      </c>
      <c r="AH4" s="21">
        <f>AF4-AG4</f>
        <v>675254.31</v>
      </c>
      <c r="AI4" s="22">
        <f>SUM(T4:X4)</f>
        <v>490420</v>
      </c>
      <c r="AJ4" s="16">
        <f>SUM(Y4:AE4)</f>
        <v>578843.73</v>
      </c>
      <c r="AK4" s="26">
        <f>AI4-AJ4</f>
        <v>-88423.729999999981</v>
      </c>
    </row>
    <row r="5" spans="1:37" x14ac:dyDescent="0.2">
      <c r="E5" s="250" t="s">
        <v>2940</v>
      </c>
      <c r="F5" s="89">
        <v>2.2999999999999998</v>
      </c>
      <c r="H5" s="89">
        <v>63567</v>
      </c>
      <c r="I5" s="89">
        <v>37.380000000000003</v>
      </c>
      <c r="J5" s="250">
        <v>356120.34</v>
      </c>
      <c r="K5" s="250">
        <v>312431.48</v>
      </c>
      <c r="Q5" s="250">
        <v>-1240421.3600000001</v>
      </c>
      <c r="R5" s="250">
        <v>-1974.32</v>
      </c>
      <c r="S5" s="250">
        <v>2026803.02</v>
      </c>
      <c r="W5" s="73">
        <v>161367.5</v>
      </c>
      <c r="X5" s="73">
        <v>10000</v>
      </c>
      <c r="Y5" s="90">
        <v>161367.5</v>
      </c>
      <c r="AA5" s="90">
        <v>19454</v>
      </c>
      <c r="AB5" s="90">
        <v>42794.84</v>
      </c>
      <c r="AF5" s="73">
        <f t="shared" si="1"/>
        <v>63606.68</v>
      </c>
      <c r="AG5" s="78">
        <f t="shared" si="2"/>
        <v>0</v>
      </c>
      <c r="AH5" s="21">
        <f t="shared" ref="AH5:AH68" si="3">AF5-AG5</f>
        <v>63606.68</v>
      </c>
      <c r="AI5" s="22">
        <f t="shared" ref="AI5:AI68" si="4">SUM(T5:X5)</f>
        <v>171367.5</v>
      </c>
      <c r="AJ5" s="16">
        <f t="shared" ref="AJ5:AJ68" si="5">SUM(Y5:AE5)</f>
        <v>223616.34</v>
      </c>
      <c r="AK5" s="26">
        <f t="shared" ref="AK5:AK68" si="6">AI5-AJ5</f>
        <v>-52248.84</v>
      </c>
    </row>
    <row r="6" spans="1:37" x14ac:dyDescent="0.2">
      <c r="E6" s="250" t="s">
        <v>2941</v>
      </c>
      <c r="F6" s="89">
        <v>10460.700000000001</v>
      </c>
      <c r="H6" s="89">
        <v>49983</v>
      </c>
      <c r="J6" s="250">
        <v>2577714.4300000002</v>
      </c>
      <c r="K6" s="250">
        <v>12</v>
      </c>
      <c r="L6" s="232">
        <v>14820</v>
      </c>
      <c r="M6" s="232">
        <v>4451.9399999999996</v>
      </c>
      <c r="N6" s="232">
        <v>8000</v>
      </c>
      <c r="O6" s="232">
        <v>460.7</v>
      </c>
      <c r="Q6" s="250">
        <v>1942921.35</v>
      </c>
      <c r="S6" s="250">
        <v>716949.66</v>
      </c>
      <c r="U6" s="73">
        <v>2000</v>
      </c>
      <c r="W6" s="73">
        <v>410352</v>
      </c>
      <c r="X6" s="73">
        <v>12000</v>
      </c>
      <c r="Y6" s="90">
        <v>410352</v>
      </c>
      <c r="AA6" s="90">
        <v>40070.94</v>
      </c>
      <c r="AB6" s="90">
        <v>23362.58</v>
      </c>
      <c r="AF6" s="73">
        <f t="shared" si="1"/>
        <v>60443.7</v>
      </c>
      <c r="AG6" s="78">
        <f t="shared" si="2"/>
        <v>27732.639999999999</v>
      </c>
      <c r="AH6" s="21">
        <f t="shared" si="3"/>
        <v>32711.059999999998</v>
      </c>
      <c r="AI6" s="22">
        <f t="shared" si="4"/>
        <v>424352</v>
      </c>
      <c r="AJ6" s="16">
        <f t="shared" si="5"/>
        <v>473785.52</v>
      </c>
      <c r="AK6" s="26">
        <f t="shared" si="6"/>
        <v>-49433.520000000019</v>
      </c>
    </row>
    <row r="7" spans="1:37" x14ac:dyDescent="0.2">
      <c r="A7" s="1" t="s">
        <v>588</v>
      </c>
      <c r="E7" s="250" t="s">
        <v>2942</v>
      </c>
      <c r="F7" s="89">
        <v>2057.19</v>
      </c>
      <c r="H7" s="89">
        <v>44336.22</v>
      </c>
      <c r="J7" s="250">
        <v>3239362.26</v>
      </c>
      <c r="K7" s="250">
        <v>291255.59999999998</v>
      </c>
      <c r="N7" s="232">
        <v>10000</v>
      </c>
      <c r="Q7" s="250">
        <v>3083546.99</v>
      </c>
      <c r="S7" s="250">
        <v>550717.67000000004</v>
      </c>
      <c r="W7" s="73">
        <v>242368</v>
      </c>
      <c r="Y7" s="90">
        <v>242368</v>
      </c>
      <c r="AA7" s="90">
        <v>17430.11</v>
      </c>
      <c r="AB7" s="90">
        <v>49823.28</v>
      </c>
      <c r="AF7" s="73">
        <f t="shared" si="1"/>
        <v>46393.41</v>
      </c>
      <c r="AG7" s="78">
        <f t="shared" si="2"/>
        <v>10000</v>
      </c>
      <c r="AH7" s="21">
        <f t="shared" si="3"/>
        <v>36393.410000000003</v>
      </c>
      <c r="AI7" s="22">
        <f t="shared" si="4"/>
        <v>242368</v>
      </c>
      <c r="AJ7" s="16">
        <f t="shared" si="5"/>
        <v>309621.39</v>
      </c>
      <c r="AK7" s="26">
        <f t="shared" si="6"/>
        <v>-67253.390000000014</v>
      </c>
    </row>
    <row r="8" spans="1:37" x14ac:dyDescent="0.2">
      <c r="E8" s="250" t="s">
        <v>2943</v>
      </c>
      <c r="F8" s="89">
        <v>220918.52</v>
      </c>
      <c r="G8" s="89">
        <v>6250</v>
      </c>
      <c r="H8" s="89">
        <v>3500</v>
      </c>
      <c r="I8" s="89">
        <v>0</v>
      </c>
      <c r="J8" s="250">
        <v>294203.61</v>
      </c>
      <c r="K8" s="250">
        <v>29429.85</v>
      </c>
      <c r="L8" s="232">
        <v>12515</v>
      </c>
      <c r="M8" s="232">
        <v>8967.17</v>
      </c>
      <c r="N8" s="232">
        <v>8000</v>
      </c>
      <c r="O8" s="232">
        <v>13500</v>
      </c>
      <c r="R8" s="250">
        <v>-1807785.8</v>
      </c>
      <c r="S8" s="250">
        <v>2257089.6800000002</v>
      </c>
      <c r="U8" s="73">
        <v>196750</v>
      </c>
      <c r="W8" s="73">
        <v>227733</v>
      </c>
      <c r="X8" s="73">
        <v>2000</v>
      </c>
      <c r="Y8" s="90">
        <v>227733</v>
      </c>
      <c r="Z8" s="90">
        <v>17128</v>
      </c>
      <c r="AA8" s="90">
        <v>78127.87</v>
      </c>
      <c r="AB8" s="90">
        <v>41478.199999999997</v>
      </c>
      <c r="AF8" s="73">
        <f t="shared" si="1"/>
        <v>230668.52</v>
      </c>
      <c r="AG8" s="78">
        <f t="shared" si="2"/>
        <v>42982.17</v>
      </c>
      <c r="AH8" s="21">
        <f t="shared" si="3"/>
        <v>187686.34999999998</v>
      </c>
      <c r="AI8" s="22">
        <f t="shared" si="4"/>
        <v>426483</v>
      </c>
      <c r="AJ8" s="16">
        <f t="shared" si="5"/>
        <v>364467.07</v>
      </c>
      <c r="AK8" s="26">
        <f t="shared" si="6"/>
        <v>62015.929999999993</v>
      </c>
    </row>
    <row r="9" spans="1:37" x14ac:dyDescent="0.2">
      <c r="E9" s="250" t="s">
        <v>2944</v>
      </c>
      <c r="H9" s="89">
        <v>0</v>
      </c>
      <c r="J9" s="250">
        <v>3806759.28</v>
      </c>
      <c r="K9" s="250">
        <v>235473.68</v>
      </c>
      <c r="L9" s="232">
        <v>26440</v>
      </c>
      <c r="M9" s="232">
        <v>828.8</v>
      </c>
      <c r="Q9" s="250">
        <v>3848274.32</v>
      </c>
      <c r="R9" s="250">
        <v>2230</v>
      </c>
      <c r="S9" s="250">
        <v>253201</v>
      </c>
      <c r="W9" s="73">
        <v>148880</v>
      </c>
      <c r="Y9" s="90">
        <v>148880</v>
      </c>
      <c r="AA9" s="90">
        <v>27268.799999999999</v>
      </c>
      <c r="AB9" s="90">
        <v>61472.36</v>
      </c>
      <c r="AF9" s="73">
        <f t="shared" si="1"/>
        <v>0</v>
      </c>
      <c r="AG9" s="78">
        <f t="shared" si="2"/>
        <v>27268.799999999999</v>
      </c>
      <c r="AH9" s="21">
        <f t="shared" si="3"/>
        <v>-27268.799999999999</v>
      </c>
      <c r="AI9" s="22">
        <f t="shared" si="4"/>
        <v>148880</v>
      </c>
      <c r="AJ9" s="16">
        <f t="shared" si="5"/>
        <v>237621.15999999997</v>
      </c>
      <c r="AK9" s="26">
        <f t="shared" si="6"/>
        <v>-88741.159999999974</v>
      </c>
    </row>
    <row r="10" spans="1:37" x14ac:dyDescent="0.2">
      <c r="E10" s="250" t="s">
        <v>2945</v>
      </c>
      <c r="F10" s="89">
        <v>4482.1400000000003</v>
      </c>
      <c r="H10" s="89">
        <v>4850</v>
      </c>
      <c r="J10" s="250">
        <v>3327481.12</v>
      </c>
      <c r="K10" s="250">
        <v>3</v>
      </c>
      <c r="L10" s="232">
        <v>5250</v>
      </c>
      <c r="M10" s="232">
        <v>4630.96</v>
      </c>
      <c r="N10" s="232">
        <v>40</v>
      </c>
      <c r="O10" s="232">
        <v>3680</v>
      </c>
      <c r="Q10" s="250">
        <v>3264132.34</v>
      </c>
      <c r="R10" s="250">
        <v>200</v>
      </c>
      <c r="W10" s="73">
        <v>46200</v>
      </c>
      <c r="X10" s="73">
        <v>109145</v>
      </c>
      <c r="Y10" s="90">
        <v>46200</v>
      </c>
      <c r="AA10" s="90">
        <v>22888.720000000001</v>
      </c>
      <c r="AB10" s="90">
        <v>27373.32</v>
      </c>
      <c r="AF10" s="73">
        <f t="shared" si="1"/>
        <v>9332.14</v>
      </c>
      <c r="AG10" s="78">
        <f t="shared" si="2"/>
        <v>13600.96</v>
      </c>
      <c r="AH10" s="21">
        <f t="shared" si="3"/>
        <v>-4268.82</v>
      </c>
      <c r="AI10" s="22">
        <f t="shared" si="4"/>
        <v>155345</v>
      </c>
      <c r="AJ10" s="16">
        <f t="shared" si="5"/>
        <v>96462.040000000008</v>
      </c>
      <c r="AK10" s="26">
        <f t="shared" si="6"/>
        <v>58882.959999999992</v>
      </c>
    </row>
    <row r="11" spans="1:37" x14ac:dyDescent="0.2">
      <c r="E11" s="250" t="s">
        <v>2946</v>
      </c>
      <c r="J11" s="250">
        <v>3629558.19</v>
      </c>
      <c r="K11" s="250">
        <v>23329.94</v>
      </c>
      <c r="Q11" s="250">
        <v>3583834.57</v>
      </c>
      <c r="S11" s="250">
        <v>99610.62</v>
      </c>
      <c r="W11" s="73">
        <v>91287</v>
      </c>
      <c r="Y11" s="90">
        <v>91287</v>
      </c>
      <c r="AB11" s="90">
        <v>30557.06</v>
      </c>
      <c r="AF11" s="73">
        <f t="shared" si="1"/>
        <v>0</v>
      </c>
      <c r="AG11" s="78">
        <f t="shared" si="2"/>
        <v>0</v>
      </c>
      <c r="AH11" s="21">
        <f t="shared" si="3"/>
        <v>0</v>
      </c>
      <c r="AI11" s="22">
        <f t="shared" si="4"/>
        <v>91287</v>
      </c>
      <c r="AJ11" s="16">
        <f t="shared" si="5"/>
        <v>121844.06</v>
      </c>
      <c r="AK11" s="26">
        <f t="shared" si="6"/>
        <v>-30557.059999999998</v>
      </c>
    </row>
    <row r="12" spans="1:37" x14ac:dyDescent="0.2">
      <c r="A12" s="1" t="s">
        <v>421</v>
      </c>
      <c r="B12" s="1" t="s">
        <v>423</v>
      </c>
      <c r="C12" s="65">
        <v>4017</v>
      </c>
      <c r="D12" s="65" t="s">
        <v>1022</v>
      </c>
      <c r="E12" s="250" t="s">
        <v>2947</v>
      </c>
      <c r="F12" s="89">
        <v>318696.07</v>
      </c>
      <c r="H12" s="89">
        <v>45572.480000000003</v>
      </c>
      <c r="J12" s="250">
        <v>1228528.22</v>
      </c>
      <c r="K12" s="250">
        <v>397327.23</v>
      </c>
      <c r="L12" s="232">
        <v>0</v>
      </c>
      <c r="M12" s="232">
        <v>8560</v>
      </c>
      <c r="R12" s="250">
        <v>962.5</v>
      </c>
      <c r="S12" s="250">
        <v>685585.33</v>
      </c>
      <c r="T12" s="73">
        <v>287007.81</v>
      </c>
      <c r="W12" s="73">
        <v>519580</v>
      </c>
      <c r="Y12" s="90">
        <v>540143.19999999995</v>
      </c>
      <c r="AA12" s="90">
        <v>52843.25</v>
      </c>
      <c r="AB12" s="90">
        <v>70454.39</v>
      </c>
      <c r="AF12" s="73">
        <f t="shared" si="1"/>
        <v>364268.55</v>
      </c>
      <c r="AG12" s="78">
        <f t="shared" si="2"/>
        <v>8560</v>
      </c>
      <c r="AH12" s="21">
        <f t="shared" si="3"/>
        <v>355708.55</v>
      </c>
      <c r="AI12" s="22">
        <f t="shared" si="4"/>
        <v>806587.81</v>
      </c>
      <c r="AJ12" s="16">
        <f t="shared" si="5"/>
        <v>663440.84</v>
      </c>
      <c r="AK12" s="26">
        <f t="shared" si="6"/>
        <v>143146.97000000009</v>
      </c>
    </row>
    <row r="13" spans="1:37" x14ac:dyDescent="0.2">
      <c r="A13" s="1" t="s">
        <v>421</v>
      </c>
      <c r="B13" s="1" t="s">
        <v>423</v>
      </c>
      <c r="C13" s="65">
        <v>4254</v>
      </c>
      <c r="D13" s="65" t="s">
        <v>1023</v>
      </c>
      <c r="E13" s="250" t="s">
        <v>2948</v>
      </c>
      <c r="F13" s="89">
        <v>417073.61</v>
      </c>
      <c r="H13" s="89">
        <v>200624.75</v>
      </c>
      <c r="J13" s="250">
        <v>319741.40000000002</v>
      </c>
      <c r="K13" s="250">
        <v>300987.53000000003</v>
      </c>
      <c r="L13" s="232">
        <v>14200</v>
      </c>
      <c r="S13" s="250">
        <v>1517319.83</v>
      </c>
      <c r="T13" s="73">
        <v>410673.24</v>
      </c>
      <c r="W13" s="73">
        <v>384745</v>
      </c>
      <c r="X13" s="73">
        <v>14000</v>
      </c>
      <c r="Y13" s="90">
        <v>428760</v>
      </c>
      <c r="AA13" s="90">
        <v>46995.19</v>
      </c>
      <c r="AB13" s="90">
        <v>36560.160000000003</v>
      </c>
      <c r="AF13" s="73">
        <f t="shared" si="1"/>
        <v>617698.36</v>
      </c>
      <c r="AG13" s="78">
        <f t="shared" si="2"/>
        <v>14200</v>
      </c>
      <c r="AH13" s="21">
        <f t="shared" si="3"/>
        <v>603498.36</v>
      </c>
      <c r="AI13" s="22">
        <f t="shared" si="4"/>
        <v>809418.23999999999</v>
      </c>
      <c r="AJ13" s="16">
        <f t="shared" si="5"/>
        <v>512315.35</v>
      </c>
      <c r="AK13" s="26">
        <f t="shared" si="6"/>
        <v>297102.89</v>
      </c>
    </row>
    <row r="14" spans="1:37" x14ac:dyDescent="0.2">
      <c r="A14" s="1" t="s">
        <v>421</v>
      </c>
      <c r="B14" s="1" t="s">
        <v>423</v>
      </c>
      <c r="C14" s="65">
        <v>2828</v>
      </c>
      <c r="D14" s="65" t="s">
        <v>1024</v>
      </c>
      <c r="E14" s="250" t="s">
        <v>2949</v>
      </c>
      <c r="F14" s="89">
        <v>113015.34</v>
      </c>
      <c r="H14" s="89">
        <v>286474.84999999998</v>
      </c>
      <c r="J14" s="250">
        <v>942595.57</v>
      </c>
      <c r="K14" s="250">
        <v>411355.65</v>
      </c>
      <c r="L14" s="232">
        <v>0</v>
      </c>
      <c r="S14" s="250">
        <v>1326846.8</v>
      </c>
      <c r="T14" s="73">
        <v>248499.03</v>
      </c>
      <c r="W14" s="73">
        <v>240358.5</v>
      </c>
      <c r="Y14" s="90">
        <v>268588.5</v>
      </c>
      <c r="AA14" s="90">
        <v>82726.37</v>
      </c>
      <c r="AB14" s="90">
        <v>63859.68</v>
      </c>
      <c r="AF14" s="73">
        <f t="shared" si="1"/>
        <v>399490.18999999994</v>
      </c>
      <c r="AG14" s="78">
        <f t="shared" si="2"/>
        <v>0</v>
      </c>
      <c r="AH14" s="21">
        <f t="shared" si="3"/>
        <v>399490.18999999994</v>
      </c>
      <c r="AI14" s="22">
        <f t="shared" si="4"/>
        <v>488857.53</v>
      </c>
      <c r="AJ14" s="16">
        <f t="shared" si="5"/>
        <v>415174.55</v>
      </c>
      <c r="AK14" s="26">
        <f t="shared" si="6"/>
        <v>73682.98000000004</v>
      </c>
    </row>
    <row r="15" spans="1:37" x14ac:dyDescent="0.2">
      <c r="A15" s="1" t="s">
        <v>421</v>
      </c>
      <c r="B15" s="1" t="s">
        <v>423</v>
      </c>
      <c r="C15" s="65">
        <v>4184</v>
      </c>
      <c r="D15" s="65" t="s">
        <v>1025</v>
      </c>
      <c r="E15" s="250" t="s">
        <v>2950</v>
      </c>
      <c r="F15" s="89">
        <v>255975.91</v>
      </c>
      <c r="H15" s="89">
        <v>95737.23</v>
      </c>
      <c r="J15" s="250">
        <v>-9836.5499999999993</v>
      </c>
      <c r="K15" s="250">
        <v>259079.82</v>
      </c>
      <c r="L15" s="232">
        <v>0</v>
      </c>
      <c r="M15" s="232">
        <v>11537</v>
      </c>
      <c r="S15" s="250">
        <v>1336486.2</v>
      </c>
      <c r="T15" s="73">
        <v>372616</v>
      </c>
      <c r="W15" s="73">
        <v>483710</v>
      </c>
      <c r="Y15" s="90">
        <v>532496.6</v>
      </c>
      <c r="AA15" s="90">
        <v>81649.16</v>
      </c>
      <c r="AB15" s="90">
        <v>41551.980000000003</v>
      </c>
      <c r="AF15" s="73">
        <f t="shared" si="1"/>
        <v>351713.14</v>
      </c>
      <c r="AG15" s="78">
        <f t="shared" si="2"/>
        <v>11537</v>
      </c>
      <c r="AH15" s="21">
        <f t="shared" si="3"/>
        <v>340176.14</v>
      </c>
      <c r="AI15" s="22">
        <f t="shared" si="4"/>
        <v>856326</v>
      </c>
      <c r="AJ15" s="16">
        <f t="shared" si="5"/>
        <v>655697.74</v>
      </c>
      <c r="AK15" s="26">
        <f t="shared" si="6"/>
        <v>200628.26</v>
      </c>
    </row>
    <row r="16" spans="1:37" x14ac:dyDescent="0.2">
      <c r="A16" s="1" t="s">
        <v>421</v>
      </c>
      <c r="B16" s="1" t="s">
        <v>423</v>
      </c>
      <c r="C16" s="65">
        <v>7069</v>
      </c>
      <c r="D16" s="65" t="s">
        <v>1026</v>
      </c>
      <c r="E16" s="250" t="s">
        <v>2951</v>
      </c>
      <c r="F16" s="89">
        <v>672750.02</v>
      </c>
      <c r="H16" s="89">
        <v>93946.33</v>
      </c>
      <c r="J16" s="250">
        <v>1002509.67</v>
      </c>
      <c r="K16" s="250">
        <v>408509.74</v>
      </c>
      <c r="L16" s="232">
        <v>0</v>
      </c>
      <c r="M16" s="232">
        <v>7700</v>
      </c>
      <c r="O16" s="232">
        <v>8.09</v>
      </c>
      <c r="S16" s="250">
        <v>2146839.4900000002</v>
      </c>
      <c r="T16" s="73">
        <v>458420.44</v>
      </c>
      <c r="W16" s="73">
        <v>471192</v>
      </c>
      <c r="Y16" s="90">
        <v>588188.72</v>
      </c>
      <c r="AA16" s="90">
        <v>63845.1</v>
      </c>
      <c r="AB16" s="90">
        <v>74787.83</v>
      </c>
      <c r="AF16" s="73">
        <f t="shared" si="1"/>
        <v>766696.35</v>
      </c>
      <c r="AG16" s="78">
        <f t="shared" si="2"/>
        <v>7708.09</v>
      </c>
      <c r="AH16" s="21">
        <f t="shared" si="3"/>
        <v>758988.26</v>
      </c>
      <c r="AI16" s="22">
        <f t="shared" si="4"/>
        <v>929612.44</v>
      </c>
      <c r="AJ16" s="16">
        <f t="shared" si="5"/>
        <v>726821.64999999991</v>
      </c>
      <c r="AK16" s="26">
        <f t="shared" si="6"/>
        <v>202790.79000000004</v>
      </c>
    </row>
    <row r="17" spans="1:37" x14ac:dyDescent="0.2">
      <c r="A17" s="1" t="s">
        <v>421</v>
      </c>
      <c r="B17" s="1" t="s">
        <v>423</v>
      </c>
      <c r="C17" s="65">
        <v>6198</v>
      </c>
      <c r="D17" s="65" t="s">
        <v>1027</v>
      </c>
      <c r="E17" s="250" t="s">
        <v>2952</v>
      </c>
      <c r="F17" s="89">
        <v>615030.09</v>
      </c>
      <c r="H17" s="89">
        <v>81855.759999999995</v>
      </c>
      <c r="J17" s="250">
        <v>136220.65</v>
      </c>
      <c r="K17" s="250">
        <v>240434.59</v>
      </c>
      <c r="L17" s="232">
        <v>51291</v>
      </c>
      <c r="S17" s="250">
        <v>1602780.76</v>
      </c>
      <c r="T17" s="73">
        <v>416042.95</v>
      </c>
      <c r="W17" s="73">
        <v>381857</v>
      </c>
      <c r="Y17" s="90">
        <v>523711.72</v>
      </c>
      <c r="AA17" s="90">
        <v>102362.59</v>
      </c>
      <c r="AB17" s="90">
        <v>37951.15</v>
      </c>
      <c r="AF17" s="73">
        <f t="shared" si="1"/>
        <v>696885.85</v>
      </c>
      <c r="AG17" s="78">
        <f t="shared" si="2"/>
        <v>51291</v>
      </c>
      <c r="AH17" s="21">
        <f t="shared" si="3"/>
        <v>645594.85</v>
      </c>
      <c r="AI17" s="22">
        <f t="shared" si="4"/>
        <v>797899.95</v>
      </c>
      <c r="AJ17" s="16">
        <f t="shared" si="5"/>
        <v>664025.46</v>
      </c>
      <c r="AK17" s="26">
        <f t="shared" si="6"/>
        <v>133874.49</v>
      </c>
    </row>
    <row r="18" spans="1:37" x14ac:dyDescent="0.2">
      <c r="A18" s="1" t="s">
        <v>421</v>
      </c>
      <c r="B18" s="1" t="s">
        <v>423</v>
      </c>
      <c r="C18" s="65">
        <v>2120</v>
      </c>
      <c r="D18" s="65" t="s">
        <v>1028</v>
      </c>
      <c r="E18" s="250" t="s">
        <v>2953</v>
      </c>
      <c r="F18" s="89">
        <v>445196.71</v>
      </c>
      <c r="H18" s="89">
        <v>17816.45</v>
      </c>
      <c r="J18" s="250">
        <v>427276.38</v>
      </c>
      <c r="K18" s="250">
        <v>2115093.2000000002</v>
      </c>
      <c r="L18" s="232">
        <v>9500</v>
      </c>
      <c r="M18" s="232">
        <v>0</v>
      </c>
      <c r="R18" s="250">
        <v>4375</v>
      </c>
      <c r="S18" s="250">
        <v>2036704.82</v>
      </c>
      <c r="T18" s="73">
        <v>316632.48</v>
      </c>
      <c r="W18" s="73">
        <v>158272</v>
      </c>
      <c r="Y18" s="90">
        <v>158272</v>
      </c>
      <c r="AA18" s="90">
        <v>71507.47</v>
      </c>
      <c r="AB18" s="90">
        <v>144709.69</v>
      </c>
      <c r="AF18" s="73">
        <f t="shared" si="1"/>
        <v>463013.16000000003</v>
      </c>
      <c r="AG18" s="78">
        <f t="shared" si="2"/>
        <v>9500</v>
      </c>
      <c r="AH18" s="21">
        <f t="shared" si="3"/>
        <v>453513.16000000003</v>
      </c>
      <c r="AI18" s="22">
        <f t="shared" si="4"/>
        <v>474904.48</v>
      </c>
      <c r="AJ18" s="16">
        <f t="shared" si="5"/>
        <v>374489.16000000003</v>
      </c>
      <c r="AK18" s="26">
        <f t="shared" si="6"/>
        <v>100415.31999999995</v>
      </c>
    </row>
    <row r="19" spans="1:37" x14ac:dyDescent="0.2">
      <c r="A19" s="1" t="s">
        <v>421</v>
      </c>
      <c r="B19" s="1" t="s">
        <v>423</v>
      </c>
      <c r="C19" s="65">
        <v>808</v>
      </c>
      <c r="D19" s="65" t="s">
        <v>1029</v>
      </c>
      <c r="E19" s="250" t="s">
        <v>2954</v>
      </c>
      <c r="F19" s="89">
        <v>374112.53</v>
      </c>
      <c r="H19" s="89">
        <v>79945.83</v>
      </c>
      <c r="J19" s="250">
        <v>1139198.76</v>
      </c>
      <c r="K19" s="250">
        <v>628201.21</v>
      </c>
      <c r="L19" s="232">
        <v>0</v>
      </c>
      <c r="M19" s="232">
        <v>700</v>
      </c>
      <c r="S19" s="250">
        <v>118427.08</v>
      </c>
      <c r="T19" s="73">
        <v>218209.6</v>
      </c>
      <c r="W19" s="73">
        <v>194940</v>
      </c>
      <c r="Y19" s="90">
        <v>194940</v>
      </c>
      <c r="AA19" s="90">
        <v>69791.48</v>
      </c>
      <c r="AB19" s="90">
        <v>76906.97</v>
      </c>
      <c r="AF19" s="73">
        <f t="shared" si="1"/>
        <v>454058.36000000004</v>
      </c>
      <c r="AG19" s="78">
        <f t="shared" si="2"/>
        <v>700</v>
      </c>
      <c r="AH19" s="21">
        <f t="shared" si="3"/>
        <v>453358.36000000004</v>
      </c>
      <c r="AI19" s="22">
        <f t="shared" si="4"/>
        <v>413149.6</v>
      </c>
      <c r="AJ19" s="16">
        <f t="shared" si="5"/>
        <v>341638.44999999995</v>
      </c>
      <c r="AK19" s="26">
        <f t="shared" si="6"/>
        <v>71511.150000000023</v>
      </c>
    </row>
    <row r="20" spans="1:37" x14ac:dyDescent="0.2">
      <c r="A20" s="1" t="s">
        <v>421</v>
      </c>
      <c r="B20" s="1" t="s">
        <v>423</v>
      </c>
      <c r="C20" s="65">
        <v>5257</v>
      </c>
      <c r="D20" s="65" t="s">
        <v>1030</v>
      </c>
      <c r="E20" s="250" t="s">
        <v>2955</v>
      </c>
      <c r="F20" s="89">
        <v>513317.63</v>
      </c>
      <c r="H20" s="89">
        <v>64724.95</v>
      </c>
      <c r="J20" s="250">
        <v>111367.54</v>
      </c>
      <c r="K20" s="250">
        <v>345823.18</v>
      </c>
      <c r="M20" s="232">
        <v>0</v>
      </c>
      <c r="R20" s="250">
        <v>1575</v>
      </c>
      <c r="S20" s="250">
        <v>1863971.92</v>
      </c>
      <c r="T20" s="73">
        <v>514082.08</v>
      </c>
      <c r="W20" s="73">
        <v>149780</v>
      </c>
      <c r="Y20" s="90">
        <v>258713.84</v>
      </c>
      <c r="AA20" s="90">
        <v>96555.33</v>
      </c>
      <c r="AB20" s="90">
        <v>47132.87</v>
      </c>
      <c r="AF20" s="73">
        <f t="shared" si="1"/>
        <v>578042.57999999996</v>
      </c>
      <c r="AG20" s="78">
        <f t="shared" si="2"/>
        <v>0</v>
      </c>
      <c r="AH20" s="21">
        <f t="shared" si="3"/>
        <v>578042.57999999996</v>
      </c>
      <c r="AI20" s="22">
        <f t="shared" si="4"/>
        <v>663862.08000000007</v>
      </c>
      <c r="AJ20" s="16">
        <f t="shared" si="5"/>
        <v>402402.04</v>
      </c>
      <c r="AK20" s="26">
        <f t="shared" si="6"/>
        <v>261460.0400000001</v>
      </c>
    </row>
    <row r="21" spans="1:37" x14ac:dyDescent="0.2">
      <c r="A21" s="1" t="s">
        <v>421</v>
      </c>
      <c r="B21" s="1" t="s">
        <v>423</v>
      </c>
      <c r="C21" s="65">
        <v>5547</v>
      </c>
      <c r="D21" s="65" t="s">
        <v>1031</v>
      </c>
      <c r="E21" s="250" t="s">
        <v>2956</v>
      </c>
      <c r="F21" s="89">
        <v>784484.76</v>
      </c>
      <c r="H21" s="89">
        <v>97059.98</v>
      </c>
      <c r="J21" s="250">
        <v>696237.03</v>
      </c>
      <c r="K21" s="250">
        <v>1757515.7</v>
      </c>
      <c r="L21" s="232">
        <v>0</v>
      </c>
      <c r="M21" s="232">
        <v>7560</v>
      </c>
      <c r="O21" s="232">
        <v>0</v>
      </c>
      <c r="R21" s="250">
        <v>164049.5</v>
      </c>
      <c r="S21" s="250">
        <v>2519990.75</v>
      </c>
      <c r="T21" s="73">
        <v>296102.88</v>
      </c>
      <c r="W21" s="73">
        <v>362869</v>
      </c>
      <c r="Y21" s="90">
        <v>445389</v>
      </c>
      <c r="AA21" s="90">
        <v>169713.37</v>
      </c>
      <c r="AB21" s="90">
        <v>129386.14</v>
      </c>
      <c r="AF21" s="73">
        <f t="shared" si="1"/>
        <v>881544.74</v>
      </c>
      <c r="AG21" s="78">
        <f t="shared" si="2"/>
        <v>7560</v>
      </c>
      <c r="AH21" s="21">
        <f t="shared" si="3"/>
        <v>873984.74</v>
      </c>
      <c r="AI21" s="22">
        <f t="shared" si="4"/>
        <v>658971.88</v>
      </c>
      <c r="AJ21" s="16">
        <f t="shared" si="5"/>
        <v>744488.51</v>
      </c>
      <c r="AK21" s="26">
        <f t="shared" si="6"/>
        <v>-85516.63</v>
      </c>
    </row>
    <row r="22" spans="1:37" x14ac:dyDescent="0.2">
      <c r="A22" s="1" t="s">
        <v>421</v>
      </c>
      <c r="B22" s="1" t="s">
        <v>423</v>
      </c>
      <c r="C22" s="65">
        <v>4817</v>
      </c>
      <c r="D22" s="65" t="s">
        <v>1032</v>
      </c>
      <c r="E22" s="250" t="s">
        <v>2957</v>
      </c>
      <c r="F22" s="89">
        <v>411082.82</v>
      </c>
      <c r="H22" s="89">
        <v>27494</v>
      </c>
      <c r="J22" s="250">
        <v>593367.05000000005</v>
      </c>
      <c r="K22" s="250">
        <v>495802.92</v>
      </c>
      <c r="L22" s="232">
        <v>-23000</v>
      </c>
      <c r="M22" s="232">
        <v>-50900</v>
      </c>
      <c r="S22" s="250">
        <v>4994895.4800000004</v>
      </c>
      <c r="T22" s="73">
        <v>652535.07999999996</v>
      </c>
      <c r="W22" s="73">
        <v>320465</v>
      </c>
      <c r="Y22" s="90">
        <v>355550</v>
      </c>
      <c r="AA22" s="90">
        <v>128221.66</v>
      </c>
      <c r="AB22" s="90">
        <v>120019.41</v>
      </c>
      <c r="AF22" s="73">
        <f t="shared" si="1"/>
        <v>438576.82</v>
      </c>
      <c r="AG22" s="78">
        <f t="shared" si="2"/>
        <v>-73900</v>
      </c>
      <c r="AH22" s="21">
        <f t="shared" si="3"/>
        <v>512476.82</v>
      </c>
      <c r="AI22" s="22">
        <f t="shared" si="4"/>
        <v>973000.08</v>
      </c>
      <c r="AJ22" s="16">
        <f t="shared" si="5"/>
        <v>603791.07000000007</v>
      </c>
      <c r="AK22" s="26">
        <f t="shared" si="6"/>
        <v>369209.00999999989</v>
      </c>
    </row>
    <row r="23" spans="1:37" x14ac:dyDescent="0.2">
      <c r="A23" s="1" t="s">
        <v>421</v>
      </c>
      <c r="B23" s="1" t="s">
        <v>423</v>
      </c>
      <c r="C23" s="65">
        <v>4661</v>
      </c>
      <c r="D23" s="65" t="s">
        <v>1033</v>
      </c>
      <c r="E23" s="250" t="s">
        <v>2958</v>
      </c>
      <c r="F23" s="89">
        <v>182392.45</v>
      </c>
      <c r="H23" s="89">
        <v>77857.820000000007</v>
      </c>
      <c r="J23" s="250">
        <v>881741.77</v>
      </c>
      <c r="K23" s="250">
        <v>388773.89</v>
      </c>
      <c r="L23" s="232">
        <v>9300</v>
      </c>
      <c r="M23" s="232">
        <v>7140</v>
      </c>
      <c r="O23" s="232">
        <v>58.9</v>
      </c>
      <c r="S23" s="250">
        <v>1550129.81</v>
      </c>
      <c r="T23" s="73">
        <v>349909.45</v>
      </c>
      <c r="W23" s="73">
        <v>411299</v>
      </c>
      <c r="Y23" s="90">
        <v>433616.6</v>
      </c>
      <c r="AA23" s="90">
        <v>103822.32</v>
      </c>
      <c r="AB23" s="90">
        <v>63055.34</v>
      </c>
      <c r="AF23" s="73">
        <f t="shared" si="1"/>
        <v>260250.27000000002</v>
      </c>
      <c r="AG23" s="78">
        <f t="shared" si="2"/>
        <v>16498.900000000001</v>
      </c>
      <c r="AH23" s="21">
        <f t="shared" si="3"/>
        <v>243751.37000000002</v>
      </c>
      <c r="AI23" s="22">
        <f t="shared" si="4"/>
        <v>761208.45</v>
      </c>
      <c r="AJ23" s="16">
        <f t="shared" si="5"/>
        <v>600494.25999999989</v>
      </c>
      <c r="AK23" s="26">
        <f t="shared" si="6"/>
        <v>160714.19000000006</v>
      </c>
    </row>
    <row r="24" spans="1:37" x14ac:dyDescent="0.2">
      <c r="A24" s="1" t="s">
        <v>421</v>
      </c>
      <c r="B24" s="1" t="s">
        <v>423</v>
      </c>
      <c r="C24" s="65">
        <v>7585</v>
      </c>
      <c r="D24" s="65" t="s">
        <v>1034</v>
      </c>
      <c r="E24" s="250" t="s">
        <v>2959</v>
      </c>
      <c r="F24" s="89">
        <v>2224485.2999999998</v>
      </c>
      <c r="H24" s="89">
        <v>11984.84</v>
      </c>
      <c r="J24" s="250">
        <v>96828.22</v>
      </c>
      <c r="K24" s="250">
        <v>678977.61</v>
      </c>
      <c r="L24" s="232">
        <v>0</v>
      </c>
      <c r="M24" s="232">
        <v>16820</v>
      </c>
      <c r="R24" s="250">
        <v>253820</v>
      </c>
      <c r="S24" s="250">
        <v>2878887.21</v>
      </c>
      <c r="T24" s="73">
        <v>325784.64</v>
      </c>
      <c r="W24" s="73">
        <v>627228</v>
      </c>
      <c r="Y24" s="90">
        <v>693978</v>
      </c>
      <c r="AA24" s="90">
        <v>178580.36</v>
      </c>
      <c r="AB24" s="90">
        <v>72091.02</v>
      </c>
      <c r="AF24" s="73">
        <f t="shared" si="1"/>
        <v>2236470.1399999997</v>
      </c>
      <c r="AG24" s="78">
        <f t="shared" si="2"/>
        <v>16820</v>
      </c>
      <c r="AH24" s="21">
        <f t="shared" si="3"/>
        <v>2219650.1399999997</v>
      </c>
      <c r="AI24" s="22">
        <f t="shared" si="4"/>
        <v>953012.64</v>
      </c>
      <c r="AJ24" s="16">
        <f t="shared" si="5"/>
        <v>944649.38</v>
      </c>
      <c r="AK24" s="26">
        <f t="shared" si="6"/>
        <v>8363.2600000000093</v>
      </c>
    </row>
    <row r="25" spans="1:37" x14ac:dyDescent="0.2">
      <c r="A25" s="1" t="s">
        <v>421</v>
      </c>
      <c r="B25" s="1" t="s">
        <v>423</v>
      </c>
      <c r="C25" s="65">
        <v>6519</v>
      </c>
      <c r="D25" s="65" t="s">
        <v>1035</v>
      </c>
      <c r="E25" s="250" t="s">
        <v>2960</v>
      </c>
      <c r="F25" s="89">
        <v>299044.84000000003</v>
      </c>
      <c r="H25" s="89">
        <v>19355.57</v>
      </c>
      <c r="J25" s="250">
        <v>411694.31</v>
      </c>
      <c r="K25" s="250">
        <v>411094.59</v>
      </c>
      <c r="L25" s="232">
        <v>0</v>
      </c>
      <c r="S25" s="250">
        <v>2079998.65</v>
      </c>
      <c r="T25" s="73">
        <v>365147.45</v>
      </c>
      <c r="W25" s="73">
        <v>430383</v>
      </c>
      <c r="Y25" s="90">
        <v>467103</v>
      </c>
      <c r="AA25" s="90">
        <v>65823.240000000005</v>
      </c>
      <c r="AB25" s="90">
        <v>76399.45</v>
      </c>
      <c r="AF25" s="73">
        <f t="shared" si="1"/>
        <v>318400.41000000003</v>
      </c>
      <c r="AG25" s="78">
        <f t="shared" si="2"/>
        <v>0</v>
      </c>
      <c r="AH25" s="21">
        <f t="shared" si="3"/>
        <v>318400.41000000003</v>
      </c>
      <c r="AI25" s="22">
        <f t="shared" si="4"/>
        <v>795530.45</v>
      </c>
      <c r="AJ25" s="16">
        <f t="shared" si="5"/>
        <v>609325.68999999994</v>
      </c>
      <c r="AK25" s="26">
        <f t="shared" si="6"/>
        <v>186204.76</v>
      </c>
    </row>
    <row r="26" spans="1:37" x14ac:dyDescent="0.2">
      <c r="A26" s="1" t="s">
        <v>421</v>
      </c>
      <c r="B26" s="1" t="s">
        <v>423</v>
      </c>
      <c r="C26" s="65">
        <v>4531</v>
      </c>
      <c r="D26" s="65" t="s">
        <v>1036</v>
      </c>
      <c r="E26" s="250" t="s">
        <v>2961</v>
      </c>
      <c r="F26" s="89">
        <v>590594.16</v>
      </c>
      <c r="H26" s="89">
        <v>17779.29</v>
      </c>
      <c r="J26" s="250">
        <v>1120094.3799999999</v>
      </c>
      <c r="K26" s="250">
        <v>203737.67</v>
      </c>
      <c r="L26" s="232">
        <v>0</v>
      </c>
      <c r="M26" s="232">
        <v>23416.44</v>
      </c>
      <c r="O26" s="232">
        <v>86400</v>
      </c>
      <c r="S26" s="250">
        <v>413083.29</v>
      </c>
      <c r="T26" s="73">
        <v>83295.61</v>
      </c>
      <c r="W26" s="73">
        <v>388878</v>
      </c>
      <c r="Y26" s="90">
        <v>433400.4</v>
      </c>
      <c r="AA26" s="90">
        <v>69367.539999999994</v>
      </c>
      <c r="AB26" s="90">
        <v>42833.59</v>
      </c>
      <c r="AF26" s="73">
        <f t="shared" si="1"/>
        <v>608373.45000000007</v>
      </c>
      <c r="AG26" s="78">
        <f t="shared" si="2"/>
        <v>109816.44</v>
      </c>
      <c r="AH26" s="21">
        <f t="shared" si="3"/>
        <v>498557.01000000007</v>
      </c>
      <c r="AI26" s="22">
        <f t="shared" si="4"/>
        <v>472173.61</v>
      </c>
      <c r="AJ26" s="16">
        <f t="shared" si="5"/>
        <v>545601.53</v>
      </c>
      <c r="AK26" s="26">
        <f t="shared" si="6"/>
        <v>-73427.920000000042</v>
      </c>
    </row>
    <row r="27" spans="1:37" x14ac:dyDescent="0.2">
      <c r="A27" s="1" t="s">
        <v>421</v>
      </c>
      <c r="B27" s="1" t="s">
        <v>423</v>
      </c>
      <c r="C27" s="65">
        <v>2937</v>
      </c>
      <c r="D27" s="65" t="s">
        <v>1037</v>
      </c>
      <c r="E27" s="250" t="s">
        <v>2962</v>
      </c>
      <c r="F27" s="89">
        <v>394438.72</v>
      </c>
      <c r="H27" s="89">
        <v>23958.69</v>
      </c>
      <c r="J27" s="250">
        <v>667877.28</v>
      </c>
      <c r="K27" s="250">
        <v>291252.86</v>
      </c>
      <c r="L27" s="232">
        <v>0</v>
      </c>
      <c r="S27" s="250">
        <v>2337378.21</v>
      </c>
      <c r="T27" s="73">
        <v>272436.51</v>
      </c>
      <c r="W27" s="73">
        <v>258262</v>
      </c>
      <c r="Y27" s="90">
        <v>292852.24</v>
      </c>
      <c r="AA27" s="90">
        <v>76747.39</v>
      </c>
      <c r="AB27" s="90">
        <v>60244.21</v>
      </c>
      <c r="AF27" s="73">
        <f t="shared" si="1"/>
        <v>418397.41</v>
      </c>
      <c r="AG27" s="78">
        <f t="shared" si="2"/>
        <v>0</v>
      </c>
      <c r="AH27" s="21">
        <f t="shared" si="3"/>
        <v>418397.41</v>
      </c>
      <c r="AI27" s="22">
        <f t="shared" si="4"/>
        <v>530698.51</v>
      </c>
      <c r="AJ27" s="16">
        <f t="shared" si="5"/>
        <v>429843.84</v>
      </c>
      <c r="AK27" s="26">
        <f t="shared" si="6"/>
        <v>100854.66999999998</v>
      </c>
    </row>
    <row r="28" spans="1:37" x14ac:dyDescent="0.2">
      <c r="A28" s="1" t="s">
        <v>421</v>
      </c>
      <c r="B28" s="1" t="s">
        <v>423</v>
      </c>
      <c r="C28" s="65">
        <v>2576</v>
      </c>
      <c r="D28" s="65" t="s">
        <v>1038</v>
      </c>
      <c r="E28" s="250" t="s">
        <v>2963</v>
      </c>
      <c r="F28" s="89">
        <v>423301.81</v>
      </c>
      <c r="H28" s="89">
        <v>23190.04</v>
      </c>
      <c r="J28" s="250">
        <v>398846.95</v>
      </c>
      <c r="K28" s="250">
        <v>480727.59</v>
      </c>
      <c r="L28" s="232">
        <v>5000</v>
      </c>
      <c r="M28" s="232">
        <v>6010.51</v>
      </c>
      <c r="O28" s="232">
        <v>0</v>
      </c>
      <c r="S28" s="250">
        <v>2446216.73</v>
      </c>
      <c r="T28" s="73">
        <v>307951.63</v>
      </c>
      <c r="W28" s="73">
        <v>89236</v>
      </c>
      <c r="Y28" s="90">
        <v>128156</v>
      </c>
      <c r="AA28" s="90">
        <v>61888.24</v>
      </c>
      <c r="AB28" s="90">
        <v>56977.05</v>
      </c>
      <c r="AF28" s="73">
        <f t="shared" si="1"/>
        <v>446491.85</v>
      </c>
      <c r="AG28" s="78">
        <f t="shared" si="2"/>
        <v>11010.51</v>
      </c>
      <c r="AH28" s="21">
        <f t="shared" si="3"/>
        <v>435481.33999999997</v>
      </c>
      <c r="AI28" s="22">
        <f t="shared" si="4"/>
        <v>397187.63</v>
      </c>
      <c r="AJ28" s="16">
        <f t="shared" si="5"/>
        <v>247021.28999999998</v>
      </c>
      <c r="AK28" s="26">
        <f t="shared" si="6"/>
        <v>150166.34000000003</v>
      </c>
    </row>
    <row r="29" spans="1:37" x14ac:dyDescent="0.2">
      <c r="A29" s="1" t="s">
        <v>426</v>
      </c>
      <c r="B29" s="1" t="s">
        <v>427</v>
      </c>
      <c r="C29" s="65">
        <v>3880</v>
      </c>
      <c r="D29" s="65" t="s">
        <v>1039</v>
      </c>
      <c r="E29" s="250" t="s">
        <v>2964</v>
      </c>
      <c r="F29" s="89">
        <v>622619.15</v>
      </c>
      <c r="H29" s="89">
        <v>11346.67</v>
      </c>
      <c r="J29" s="250">
        <v>673834.92</v>
      </c>
      <c r="K29" s="250">
        <v>544635.72</v>
      </c>
      <c r="O29" s="232">
        <v>8700</v>
      </c>
      <c r="S29" s="250">
        <v>1940194.37</v>
      </c>
      <c r="T29" s="73">
        <v>195895.95</v>
      </c>
      <c r="U29" s="73">
        <v>2500</v>
      </c>
      <c r="W29" s="73">
        <v>496256.5</v>
      </c>
      <c r="Y29" s="90">
        <v>551256.5</v>
      </c>
      <c r="AA29" s="90">
        <v>60529.86</v>
      </c>
      <c r="AB29" s="90">
        <v>53004.71</v>
      </c>
      <c r="AF29" s="73">
        <f t="shared" si="1"/>
        <v>633965.82000000007</v>
      </c>
      <c r="AG29" s="78">
        <f t="shared" si="2"/>
        <v>8700</v>
      </c>
      <c r="AH29" s="21">
        <f t="shared" si="3"/>
        <v>625265.82000000007</v>
      </c>
      <c r="AI29" s="22">
        <f t="shared" si="4"/>
        <v>694652.45</v>
      </c>
      <c r="AJ29" s="16">
        <f t="shared" si="5"/>
        <v>664791.06999999995</v>
      </c>
      <c r="AK29" s="26">
        <f t="shared" si="6"/>
        <v>29861.380000000005</v>
      </c>
    </row>
    <row r="30" spans="1:37" x14ac:dyDescent="0.2">
      <c r="A30" s="1" t="s">
        <v>426</v>
      </c>
      <c r="B30" s="1" t="s">
        <v>427</v>
      </c>
      <c r="C30" s="65">
        <v>3169</v>
      </c>
      <c r="D30" s="65" t="s">
        <v>1040</v>
      </c>
      <c r="E30" s="250" t="s">
        <v>2965</v>
      </c>
      <c r="F30" s="89">
        <v>657714.62</v>
      </c>
      <c r="G30" s="89">
        <v>0</v>
      </c>
      <c r="H30" s="89">
        <v>29280.68</v>
      </c>
      <c r="J30" s="250">
        <v>1720342.65</v>
      </c>
      <c r="K30" s="250">
        <v>998283.92</v>
      </c>
      <c r="S30" s="250">
        <v>225942.27</v>
      </c>
      <c r="T30" s="73">
        <v>179604.05</v>
      </c>
      <c r="W30" s="73">
        <v>362937</v>
      </c>
      <c r="Y30" s="90">
        <v>447877</v>
      </c>
      <c r="AA30" s="90">
        <v>140018.65</v>
      </c>
      <c r="AB30" s="90">
        <v>73576.52</v>
      </c>
      <c r="AF30" s="73">
        <f t="shared" si="1"/>
        <v>686995.3</v>
      </c>
      <c r="AG30" s="78">
        <f t="shared" si="2"/>
        <v>0</v>
      </c>
      <c r="AH30" s="21">
        <f t="shared" si="3"/>
        <v>686995.3</v>
      </c>
      <c r="AI30" s="22">
        <f t="shared" si="4"/>
        <v>542541.05000000005</v>
      </c>
      <c r="AJ30" s="16">
        <f t="shared" si="5"/>
        <v>661472.17000000004</v>
      </c>
      <c r="AK30" s="26">
        <f t="shared" si="6"/>
        <v>-118931.12</v>
      </c>
    </row>
    <row r="31" spans="1:37" x14ac:dyDescent="0.2">
      <c r="A31" s="1" t="s">
        <v>426</v>
      </c>
      <c r="B31" s="1" t="s">
        <v>427</v>
      </c>
      <c r="C31" s="65">
        <v>7059</v>
      </c>
      <c r="D31" s="65" t="s">
        <v>1041</v>
      </c>
      <c r="E31" s="250" t="s">
        <v>2966</v>
      </c>
      <c r="F31" s="89">
        <v>1478775.67</v>
      </c>
      <c r="H31" s="89">
        <v>19240.54</v>
      </c>
      <c r="J31" s="250">
        <v>944442.23</v>
      </c>
      <c r="K31" s="250">
        <v>314896.7</v>
      </c>
      <c r="L31" s="232">
        <v>1000</v>
      </c>
      <c r="S31" s="250">
        <v>519805.36</v>
      </c>
      <c r="T31" s="73">
        <v>213349.49</v>
      </c>
      <c r="W31" s="73">
        <v>503793</v>
      </c>
      <c r="Y31" s="90">
        <v>669359</v>
      </c>
      <c r="AA31" s="90">
        <v>165471.51</v>
      </c>
      <c r="AB31" s="90">
        <v>28361.08</v>
      </c>
      <c r="AF31" s="73">
        <f t="shared" si="1"/>
        <v>1498016.21</v>
      </c>
      <c r="AG31" s="78">
        <f t="shared" si="2"/>
        <v>1000</v>
      </c>
      <c r="AH31" s="21">
        <f t="shared" si="3"/>
        <v>1497016.21</v>
      </c>
      <c r="AI31" s="22">
        <f t="shared" si="4"/>
        <v>717142.49</v>
      </c>
      <c r="AJ31" s="16">
        <f t="shared" si="5"/>
        <v>863191.59</v>
      </c>
      <c r="AK31" s="26">
        <f t="shared" si="6"/>
        <v>-146049.09999999998</v>
      </c>
    </row>
    <row r="32" spans="1:37" x14ac:dyDescent="0.2">
      <c r="A32" s="1" t="s">
        <v>426</v>
      </c>
      <c r="B32" s="1" t="s">
        <v>427</v>
      </c>
      <c r="C32" s="65">
        <v>4668</v>
      </c>
      <c r="D32" s="65" t="s">
        <v>1042</v>
      </c>
      <c r="E32" s="250" t="s">
        <v>2967</v>
      </c>
      <c r="F32" s="89">
        <v>1005938.06</v>
      </c>
      <c r="H32" s="89">
        <v>47241.99</v>
      </c>
      <c r="J32" s="250">
        <v>2267876.1800000002</v>
      </c>
      <c r="K32" s="250">
        <v>837621.51</v>
      </c>
      <c r="S32" s="250">
        <v>164243.42000000001</v>
      </c>
      <c r="T32" s="73">
        <v>128367.66</v>
      </c>
      <c r="W32" s="73">
        <v>257899</v>
      </c>
      <c r="X32" s="73">
        <v>100000</v>
      </c>
      <c r="Y32" s="90">
        <v>365453</v>
      </c>
      <c r="AA32" s="90">
        <v>108382.27</v>
      </c>
      <c r="AB32" s="90">
        <v>69960.039999999994</v>
      </c>
      <c r="AF32" s="73">
        <f t="shared" si="1"/>
        <v>1053180.05</v>
      </c>
      <c r="AG32" s="78">
        <f t="shared" si="2"/>
        <v>0</v>
      </c>
      <c r="AH32" s="21">
        <f t="shared" si="3"/>
        <v>1053180.05</v>
      </c>
      <c r="AI32" s="22">
        <f t="shared" si="4"/>
        <v>486266.66000000003</v>
      </c>
      <c r="AJ32" s="16">
        <f t="shared" si="5"/>
        <v>543795.31000000006</v>
      </c>
      <c r="AK32" s="26">
        <f t="shared" si="6"/>
        <v>-57528.650000000023</v>
      </c>
    </row>
    <row r="33" spans="1:37" x14ac:dyDescent="0.2">
      <c r="A33" s="1" t="s">
        <v>426</v>
      </c>
      <c r="B33" s="1" t="s">
        <v>427</v>
      </c>
      <c r="C33" s="65">
        <v>5951</v>
      </c>
      <c r="D33" s="65" t="s">
        <v>1043</v>
      </c>
      <c r="E33" s="250" t="s">
        <v>2968</v>
      </c>
      <c r="F33" s="89">
        <v>466480.9</v>
      </c>
      <c r="H33" s="89">
        <v>843.51</v>
      </c>
      <c r="J33" s="250">
        <v>443476.01</v>
      </c>
      <c r="K33" s="250">
        <v>428696.69</v>
      </c>
      <c r="S33" s="250">
        <v>3631737.05</v>
      </c>
      <c r="T33" s="73">
        <v>253420.69</v>
      </c>
      <c r="W33" s="73">
        <v>398510</v>
      </c>
      <c r="Y33" s="90">
        <v>473772</v>
      </c>
      <c r="AA33" s="90">
        <v>176484.7</v>
      </c>
      <c r="AB33" s="90">
        <v>58142.720000000001</v>
      </c>
      <c r="AF33" s="73">
        <f t="shared" si="1"/>
        <v>467324.41000000003</v>
      </c>
      <c r="AG33" s="78">
        <f t="shared" si="2"/>
        <v>0</v>
      </c>
      <c r="AH33" s="21">
        <f t="shared" si="3"/>
        <v>467324.41000000003</v>
      </c>
      <c r="AI33" s="22">
        <f t="shared" si="4"/>
        <v>651930.68999999994</v>
      </c>
      <c r="AJ33" s="16">
        <f t="shared" si="5"/>
        <v>708399.41999999993</v>
      </c>
      <c r="AK33" s="26">
        <f t="shared" si="6"/>
        <v>-56468.729999999981</v>
      </c>
    </row>
    <row r="34" spans="1:37" x14ac:dyDescent="0.2">
      <c r="A34" s="1" t="s">
        <v>426</v>
      </c>
      <c r="B34" s="1" t="s">
        <v>427</v>
      </c>
      <c r="C34" s="65">
        <v>4528</v>
      </c>
      <c r="D34" s="65" t="s">
        <v>1044</v>
      </c>
      <c r="E34" s="250" t="s">
        <v>2969</v>
      </c>
      <c r="F34" s="89">
        <v>706812.2</v>
      </c>
      <c r="H34" s="89">
        <v>44475.32</v>
      </c>
      <c r="J34" s="250">
        <v>317240.55</v>
      </c>
      <c r="K34" s="250">
        <v>427929.16</v>
      </c>
      <c r="L34" s="232">
        <v>0</v>
      </c>
      <c r="S34" s="250">
        <v>669957.9</v>
      </c>
      <c r="T34" s="73">
        <v>187609.91</v>
      </c>
      <c r="W34" s="73">
        <v>85218</v>
      </c>
      <c r="Y34" s="90">
        <v>178483</v>
      </c>
      <c r="AA34" s="90">
        <v>128914.74</v>
      </c>
      <c r="AB34" s="90">
        <v>46042.400000000001</v>
      </c>
      <c r="AF34" s="73">
        <f t="shared" si="1"/>
        <v>751287.5199999999</v>
      </c>
      <c r="AG34" s="78">
        <f t="shared" si="2"/>
        <v>0</v>
      </c>
      <c r="AH34" s="21">
        <f t="shared" si="3"/>
        <v>751287.5199999999</v>
      </c>
      <c r="AI34" s="22">
        <f t="shared" si="4"/>
        <v>272827.91000000003</v>
      </c>
      <c r="AJ34" s="16">
        <f t="shared" si="5"/>
        <v>353440.14</v>
      </c>
      <c r="AK34" s="26">
        <f t="shared" si="6"/>
        <v>-80612.229999999981</v>
      </c>
    </row>
    <row r="35" spans="1:37" x14ac:dyDescent="0.2">
      <c r="A35" s="1" t="s">
        <v>426</v>
      </c>
      <c r="B35" s="1" t="s">
        <v>427</v>
      </c>
      <c r="C35" s="65">
        <v>5805</v>
      </c>
      <c r="D35" s="65" t="s">
        <v>1045</v>
      </c>
      <c r="E35" s="250" t="s">
        <v>2970</v>
      </c>
      <c r="F35" s="89">
        <v>1212432.3899999999</v>
      </c>
      <c r="G35" s="89">
        <v>94475</v>
      </c>
      <c r="H35" s="89">
        <v>13265.12</v>
      </c>
      <c r="J35" s="250">
        <v>601502.01</v>
      </c>
      <c r="K35" s="250">
        <v>281584.7</v>
      </c>
      <c r="R35" s="250">
        <v>75</v>
      </c>
      <c r="S35" s="250">
        <v>2501284.2200000002</v>
      </c>
      <c r="T35" s="73">
        <v>175320.89</v>
      </c>
      <c r="W35" s="73">
        <v>324387</v>
      </c>
      <c r="Y35" s="90">
        <v>410804.86</v>
      </c>
      <c r="AA35" s="90">
        <v>71599.75</v>
      </c>
      <c r="AB35" s="90">
        <v>35764.6</v>
      </c>
      <c r="AF35" s="73">
        <f t="shared" si="1"/>
        <v>1320172.51</v>
      </c>
      <c r="AG35" s="78">
        <f t="shared" si="2"/>
        <v>0</v>
      </c>
      <c r="AH35" s="21">
        <f t="shared" si="3"/>
        <v>1320172.51</v>
      </c>
      <c r="AI35" s="22">
        <f t="shared" si="4"/>
        <v>499707.89</v>
      </c>
      <c r="AJ35" s="16">
        <f t="shared" si="5"/>
        <v>518169.20999999996</v>
      </c>
      <c r="AK35" s="26">
        <f t="shared" si="6"/>
        <v>-18461.319999999949</v>
      </c>
    </row>
    <row r="36" spans="1:37" x14ac:dyDescent="0.2">
      <c r="A36" s="1" t="s">
        <v>426</v>
      </c>
      <c r="B36" s="1" t="s">
        <v>427</v>
      </c>
      <c r="C36" s="65">
        <v>3290</v>
      </c>
      <c r="D36" s="65" t="s">
        <v>1046</v>
      </c>
      <c r="E36" s="250" t="s">
        <v>2971</v>
      </c>
      <c r="F36" s="89">
        <v>342842.57</v>
      </c>
      <c r="H36" s="89">
        <v>1133.55</v>
      </c>
      <c r="J36" s="250">
        <v>2454609.5699999998</v>
      </c>
      <c r="K36" s="250">
        <v>789613.97</v>
      </c>
      <c r="M36" s="232">
        <v>31920</v>
      </c>
      <c r="O36" s="232">
        <v>53355</v>
      </c>
      <c r="S36" s="250">
        <v>1692932.58</v>
      </c>
      <c r="T36" s="73">
        <v>144856.85999999999</v>
      </c>
      <c r="W36" s="73">
        <v>194110</v>
      </c>
      <c r="Y36" s="90">
        <v>327581</v>
      </c>
      <c r="AA36" s="90">
        <v>102733.7</v>
      </c>
      <c r="AB36" s="90">
        <v>67653.66</v>
      </c>
      <c r="AF36" s="73">
        <f t="shared" ref="AF36:AF67" si="7">SUM(F36:I36)</f>
        <v>343976.12</v>
      </c>
      <c r="AG36" s="78">
        <f t="shared" ref="AG36:AG67" si="8">SUM(L36:O36)</f>
        <v>85275</v>
      </c>
      <c r="AH36" s="21">
        <f t="shared" si="3"/>
        <v>258701.12</v>
      </c>
      <c r="AI36" s="22">
        <f t="shared" si="4"/>
        <v>338966.86</v>
      </c>
      <c r="AJ36" s="16">
        <f t="shared" si="5"/>
        <v>497968.36</v>
      </c>
      <c r="AK36" s="26">
        <f t="shared" si="6"/>
        <v>-159001.5</v>
      </c>
    </row>
    <row r="37" spans="1:37" x14ac:dyDescent="0.2">
      <c r="A37" s="1" t="s">
        <v>426</v>
      </c>
      <c r="B37" s="1" t="s">
        <v>427</v>
      </c>
      <c r="C37" s="65">
        <v>5014</v>
      </c>
      <c r="D37" s="65" t="s">
        <v>1047</v>
      </c>
      <c r="E37" s="250" t="s">
        <v>2972</v>
      </c>
      <c r="F37" s="89">
        <v>237731.98</v>
      </c>
      <c r="H37" s="89">
        <v>37722.36</v>
      </c>
      <c r="J37" s="250">
        <v>1293624.6399999999</v>
      </c>
      <c r="K37" s="250">
        <v>479455.2</v>
      </c>
      <c r="O37" s="232">
        <v>70930</v>
      </c>
      <c r="R37" s="250">
        <v>-6</v>
      </c>
      <c r="T37" s="73">
        <v>165405.20000000001</v>
      </c>
      <c r="W37" s="73">
        <v>283912.40000000002</v>
      </c>
      <c r="Y37" s="90">
        <v>335382.40000000002</v>
      </c>
      <c r="AA37" s="90">
        <v>120875.95</v>
      </c>
      <c r="AB37" s="90">
        <v>52978.559999999998</v>
      </c>
      <c r="AD37" s="90">
        <v>100000</v>
      </c>
      <c r="AF37" s="73">
        <f t="shared" si="7"/>
        <v>275454.34000000003</v>
      </c>
      <c r="AG37" s="78">
        <f t="shared" si="8"/>
        <v>70930</v>
      </c>
      <c r="AH37" s="21">
        <f t="shared" si="3"/>
        <v>204524.34000000003</v>
      </c>
      <c r="AI37" s="22">
        <f t="shared" si="4"/>
        <v>449317.60000000003</v>
      </c>
      <c r="AJ37" s="16">
        <f t="shared" si="5"/>
        <v>609236.91</v>
      </c>
      <c r="AK37" s="26">
        <f t="shared" si="6"/>
        <v>-159919.31</v>
      </c>
    </row>
    <row r="38" spans="1:37" x14ac:dyDescent="0.2">
      <c r="A38" s="1" t="s">
        <v>426</v>
      </c>
      <c r="B38" s="1" t="s">
        <v>427</v>
      </c>
      <c r="C38" s="65">
        <v>4611</v>
      </c>
      <c r="D38" s="65" t="s">
        <v>1048</v>
      </c>
      <c r="E38" s="250" t="s">
        <v>2973</v>
      </c>
      <c r="F38" s="89">
        <v>631796.12</v>
      </c>
      <c r="H38" s="89">
        <v>3459.41</v>
      </c>
      <c r="J38" s="250">
        <v>972950.16</v>
      </c>
      <c r="K38" s="250">
        <v>428001.99</v>
      </c>
      <c r="M38" s="232">
        <v>8450</v>
      </c>
      <c r="T38" s="73">
        <v>293386.63</v>
      </c>
      <c r="W38" s="73">
        <v>513983</v>
      </c>
      <c r="Y38" s="90">
        <v>631013</v>
      </c>
      <c r="AA38" s="90">
        <v>97785.77</v>
      </c>
      <c r="AB38" s="90">
        <v>28781.64</v>
      </c>
      <c r="AF38" s="73">
        <f t="shared" si="7"/>
        <v>635255.53</v>
      </c>
      <c r="AG38" s="78">
        <f t="shared" si="8"/>
        <v>8450</v>
      </c>
      <c r="AH38" s="21">
        <f t="shared" si="3"/>
        <v>626805.53</v>
      </c>
      <c r="AI38" s="22">
        <f t="shared" si="4"/>
        <v>807369.63</v>
      </c>
      <c r="AJ38" s="16">
        <f t="shared" si="5"/>
        <v>757580.41</v>
      </c>
      <c r="AK38" s="26">
        <f t="shared" si="6"/>
        <v>49789.219999999972</v>
      </c>
    </row>
    <row r="39" spans="1:37" x14ac:dyDescent="0.2">
      <c r="A39" s="1" t="s">
        <v>430</v>
      </c>
      <c r="B39" s="1" t="s">
        <v>431</v>
      </c>
      <c r="C39" s="65">
        <v>2051</v>
      </c>
      <c r="D39" s="65" t="s">
        <v>1049</v>
      </c>
      <c r="E39" s="250" t="s">
        <v>2974</v>
      </c>
      <c r="F39" s="89">
        <v>1095543.07</v>
      </c>
      <c r="H39" s="89">
        <v>47615.09</v>
      </c>
      <c r="J39" s="250">
        <v>488943.04</v>
      </c>
      <c r="K39" s="250">
        <v>208876.89</v>
      </c>
      <c r="L39" s="232">
        <v>22762.799999999999</v>
      </c>
      <c r="M39" s="232">
        <v>7700</v>
      </c>
      <c r="O39" s="232">
        <v>50.31</v>
      </c>
      <c r="P39" s="250">
        <v>54647.63</v>
      </c>
      <c r="R39" s="250">
        <v>-206169.07</v>
      </c>
      <c r="S39" s="250">
        <v>1814650.86</v>
      </c>
      <c r="T39" s="73">
        <v>359560.7</v>
      </c>
      <c r="U39" s="73">
        <v>823</v>
      </c>
      <c r="V39" s="73">
        <v>1533.33</v>
      </c>
      <c r="W39" s="73">
        <v>403592</v>
      </c>
      <c r="X39" s="73">
        <v>3600</v>
      </c>
      <c r="Y39" s="90">
        <v>459832</v>
      </c>
      <c r="AA39" s="90">
        <v>106528.25</v>
      </c>
      <c r="AB39" s="90">
        <v>27734.51</v>
      </c>
      <c r="AF39" s="73">
        <f t="shared" si="7"/>
        <v>1143158.1600000001</v>
      </c>
      <c r="AG39" s="78">
        <f t="shared" si="8"/>
        <v>30513.11</v>
      </c>
      <c r="AH39" s="21">
        <f t="shared" si="3"/>
        <v>1112645.05</v>
      </c>
      <c r="AI39" s="22">
        <f t="shared" si="4"/>
        <v>769109.03</v>
      </c>
      <c r="AJ39" s="16">
        <f t="shared" si="5"/>
        <v>594094.76</v>
      </c>
      <c r="AK39" s="26">
        <f t="shared" si="6"/>
        <v>175014.27000000002</v>
      </c>
    </row>
    <row r="40" spans="1:37" x14ac:dyDescent="0.2">
      <c r="A40" s="1" t="s">
        <v>430</v>
      </c>
      <c r="B40" s="1" t="s">
        <v>431</v>
      </c>
      <c r="C40" s="65">
        <v>1787</v>
      </c>
      <c r="D40" s="65" t="s">
        <v>1050</v>
      </c>
      <c r="E40" s="250" t="s">
        <v>2975</v>
      </c>
      <c r="F40" s="89">
        <v>279727.45</v>
      </c>
      <c r="H40" s="89">
        <v>48782</v>
      </c>
      <c r="J40" s="250">
        <v>1471376.58</v>
      </c>
      <c r="K40" s="250">
        <v>270417.37</v>
      </c>
      <c r="L40" s="232">
        <v>3783.23</v>
      </c>
      <c r="M40" s="232">
        <v>9442.94</v>
      </c>
      <c r="R40" s="250">
        <v>2889</v>
      </c>
      <c r="S40" s="250">
        <v>1633793.05</v>
      </c>
      <c r="T40" s="73">
        <v>369784.71</v>
      </c>
      <c r="W40" s="73">
        <v>287209</v>
      </c>
      <c r="X40" s="73">
        <v>29000</v>
      </c>
      <c r="Y40" s="90">
        <v>397042</v>
      </c>
      <c r="AA40" s="90">
        <v>122551.07</v>
      </c>
      <c r="AB40" s="90">
        <v>53259.14</v>
      </c>
      <c r="AF40" s="73">
        <f t="shared" si="7"/>
        <v>328509.45</v>
      </c>
      <c r="AG40" s="78">
        <f t="shared" si="8"/>
        <v>13226.17</v>
      </c>
      <c r="AH40" s="21">
        <f t="shared" si="3"/>
        <v>315283.28000000003</v>
      </c>
      <c r="AI40" s="22">
        <f t="shared" si="4"/>
        <v>685993.71</v>
      </c>
      <c r="AJ40" s="16">
        <f t="shared" si="5"/>
        <v>572852.21</v>
      </c>
      <c r="AK40" s="26">
        <f t="shared" si="6"/>
        <v>113141.5</v>
      </c>
    </row>
    <row r="41" spans="1:37" x14ac:dyDescent="0.2">
      <c r="A41" s="1" t="s">
        <v>430</v>
      </c>
      <c r="B41" s="1" t="s">
        <v>431</v>
      </c>
      <c r="C41" s="65">
        <v>2904</v>
      </c>
      <c r="D41" s="65" t="s">
        <v>1051</v>
      </c>
      <c r="E41" s="250" t="s">
        <v>2976</v>
      </c>
      <c r="F41" s="89">
        <v>719278.71</v>
      </c>
      <c r="H41" s="89">
        <v>53926.66</v>
      </c>
      <c r="J41" s="250">
        <v>1141616.57</v>
      </c>
      <c r="K41" s="250">
        <v>341111.92</v>
      </c>
      <c r="L41" s="232">
        <v>15635.6</v>
      </c>
      <c r="M41" s="232">
        <v>32100</v>
      </c>
      <c r="S41" s="250">
        <v>174893.33</v>
      </c>
      <c r="T41" s="73">
        <v>206583.09</v>
      </c>
      <c r="W41" s="73">
        <v>330724</v>
      </c>
      <c r="X41" s="73">
        <v>1500</v>
      </c>
      <c r="Y41" s="90">
        <v>377256</v>
      </c>
      <c r="AA41" s="90">
        <v>95049.8</v>
      </c>
      <c r="AB41" s="90">
        <v>58265.68</v>
      </c>
      <c r="AF41" s="73">
        <f t="shared" si="7"/>
        <v>773205.37</v>
      </c>
      <c r="AG41" s="78">
        <f t="shared" si="8"/>
        <v>47735.6</v>
      </c>
      <c r="AH41" s="21">
        <f t="shared" si="3"/>
        <v>725469.77</v>
      </c>
      <c r="AI41" s="22">
        <f t="shared" si="4"/>
        <v>538807.09</v>
      </c>
      <c r="AJ41" s="16">
        <f t="shared" si="5"/>
        <v>530571.48</v>
      </c>
      <c r="AK41" s="26">
        <f t="shared" si="6"/>
        <v>8235.609999999986</v>
      </c>
    </row>
    <row r="42" spans="1:37" x14ac:dyDescent="0.2">
      <c r="A42" s="1" t="s">
        <v>430</v>
      </c>
      <c r="B42" s="1" t="s">
        <v>431</v>
      </c>
      <c r="C42" s="65">
        <v>3978</v>
      </c>
      <c r="D42" s="65" t="s">
        <v>1052</v>
      </c>
      <c r="E42" s="250" t="s">
        <v>2977</v>
      </c>
      <c r="F42" s="89">
        <v>1863175.7</v>
      </c>
      <c r="H42" s="89">
        <v>41909</v>
      </c>
      <c r="J42" s="250">
        <v>1285170.57</v>
      </c>
      <c r="K42" s="250">
        <v>286254.21000000002</v>
      </c>
      <c r="L42" s="232">
        <v>84783.22</v>
      </c>
      <c r="M42" s="232">
        <v>7700</v>
      </c>
      <c r="O42" s="232">
        <v>183.92</v>
      </c>
      <c r="P42" s="250">
        <v>47043.24</v>
      </c>
      <c r="S42" s="250">
        <v>1781475.04</v>
      </c>
      <c r="T42" s="73">
        <v>299512.34000000003</v>
      </c>
      <c r="U42" s="73">
        <v>-55054</v>
      </c>
      <c r="V42" s="73">
        <v>3842.46</v>
      </c>
      <c r="W42" s="73">
        <v>478816</v>
      </c>
      <c r="X42" s="73">
        <v>3000</v>
      </c>
      <c r="Y42" s="90">
        <v>550236</v>
      </c>
      <c r="AA42" s="90">
        <v>303016.18</v>
      </c>
      <c r="AB42" s="90">
        <v>68991.8</v>
      </c>
      <c r="AC42" s="90">
        <v>15000</v>
      </c>
      <c r="AF42" s="73">
        <f t="shared" si="7"/>
        <v>1905084.7</v>
      </c>
      <c r="AG42" s="78">
        <f t="shared" si="8"/>
        <v>92667.14</v>
      </c>
      <c r="AH42" s="21">
        <f t="shared" si="3"/>
        <v>1812417.56</v>
      </c>
      <c r="AI42" s="22">
        <f t="shared" si="4"/>
        <v>730116.8</v>
      </c>
      <c r="AJ42" s="16">
        <f t="shared" si="5"/>
        <v>937243.98</v>
      </c>
      <c r="AK42" s="26">
        <f t="shared" si="6"/>
        <v>-207127.17999999993</v>
      </c>
    </row>
    <row r="43" spans="1:37" x14ac:dyDescent="0.2">
      <c r="A43" s="1" t="s">
        <v>430</v>
      </c>
      <c r="B43" s="1" t="s">
        <v>431</v>
      </c>
      <c r="C43" s="65">
        <v>3763</v>
      </c>
      <c r="D43" s="65" t="s">
        <v>1053</v>
      </c>
      <c r="E43" s="250" t="s">
        <v>2978</v>
      </c>
      <c r="F43" s="89">
        <v>1262770.29</v>
      </c>
      <c r="H43" s="89">
        <v>80134.98</v>
      </c>
      <c r="J43" s="250">
        <v>342086.59</v>
      </c>
      <c r="K43" s="250">
        <v>233877.91</v>
      </c>
      <c r="L43" s="232">
        <v>22674.799999999999</v>
      </c>
      <c r="M43" s="232">
        <v>52600</v>
      </c>
      <c r="O43" s="232">
        <v>987.59</v>
      </c>
      <c r="S43" s="250">
        <v>1769380.27</v>
      </c>
      <c r="T43" s="73">
        <v>411491.78</v>
      </c>
      <c r="W43" s="73">
        <v>485923</v>
      </c>
      <c r="X43" s="73">
        <v>4500</v>
      </c>
      <c r="Y43" s="90">
        <v>562631</v>
      </c>
      <c r="AA43" s="90">
        <v>299596.78000000003</v>
      </c>
      <c r="AB43" s="90">
        <v>41355.89</v>
      </c>
      <c r="AF43" s="73">
        <f t="shared" si="7"/>
        <v>1342905.27</v>
      </c>
      <c r="AG43" s="78">
        <f t="shared" si="8"/>
        <v>76262.39</v>
      </c>
      <c r="AH43" s="21">
        <f t="shared" si="3"/>
        <v>1266642.8800000001</v>
      </c>
      <c r="AI43" s="22">
        <f t="shared" si="4"/>
        <v>901914.78</v>
      </c>
      <c r="AJ43" s="16">
        <f t="shared" si="5"/>
        <v>903583.67</v>
      </c>
      <c r="AK43" s="26">
        <f t="shared" si="6"/>
        <v>-1668.890000000014</v>
      </c>
    </row>
    <row r="44" spans="1:37" x14ac:dyDescent="0.2">
      <c r="A44" s="1" t="s">
        <v>430</v>
      </c>
      <c r="B44" s="1" t="s">
        <v>431</v>
      </c>
      <c r="C44" s="65">
        <v>973</v>
      </c>
      <c r="D44" s="65" t="s">
        <v>1054</v>
      </c>
      <c r="E44" s="250" t="s">
        <v>2979</v>
      </c>
      <c r="F44" s="89">
        <v>570466.03</v>
      </c>
      <c r="H44" s="89">
        <v>10690</v>
      </c>
      <c r="J44" s="250">
        <v>1027283.82</v>
      </c>
      <c r="K44" s="250">
        <v>199297.75</v>
      </c>
      <c r="L44" s="232">
        <v>13418.48</v>
      </c>
      <c r="M44" s="232">
        <v>7700</v>
      </c>
      <c r="S44" s="250">
        <v>2854151.72</v>
      </c>
      <c r="T44" s="73">
        <v>319116.12</v>
      </c>
      <c r="W44" s="73">
        <v>250090</v>
      </c>
      <c r="X44" s="73">
        <v>5000</v>
      </c>
      <c r="Y44" s="90">
        <v>317970</v>
      </c>
      <c r="AA44" s="90">
        <v>59369.64</v>
      </c>
      <c r="AB44" s="90">
        <v>53679.56</v>
      </c>
      <c r="AF44" s="73">
        <f t="shared" si="7"/>
        <v>581156.03</v>
      </c>
      <c r="AG44" s="78">
        <f t="shared" si="8"/>
        <v>21118.48</v>
      </c>
      <c r="AH44" s="21">
        <f t="shared" si="3"/>
        <v>560037.55000000005</v>
      </c>
      <c r="AI44" s="22">
        <f t="shared" si="4"/>
        <v>574206.12</v>
      </c>
      <c r="AJ44" s="16">
        <f t="shared" si="5"/>
        <v>431019.2</v>
      </c>
      <c r="AK44" s="26">
        <f t="shared" si="6"/>
        <v>143186.91999999998</v>
      </c>
    </row>
    <row r="45" spans="1:37" x14ac:dyDescent="0.2">
      <c r="A45" s="1" t="s">
        <v>430</v>
      </c>
      <c r="B45" s="1" t="s">
        <v>431</v>
      </c>
      <c r="C45" s="65">
        <v>4069</v>
      </c>
      <c r="D45" s="65" t="s">
        <v>1055</v>
      </c>
      <c r="E45" s="250" t="s">
        <v>2980</v>
      </c>
      <c r="F45" s="89">
        <v>217561.17</v>
      </c>
      <c r="H45" s="89">
        <v>24019.34</v>
      </c>
      <c r="J45" s="250">
        <v>543857.57999999996</v>
      </c>
      <c r="K45" s="250">
        <v>199264.37</v>
      </c>
      <c r="L45" s="232">
        <v>14971.2</v>
      </c>
      <c r="M45" s="232">
        <v>9185</v>
      </c>
      <c r="S45" s="250">
        <v>1653756.5</v>
      </c>
      <c r="T45" s="73">
        <v>195808.61</v>
      </c>
      <c r="W45" s="73">
        <v>149229</v>
      </c>
      <c r="X45" s="73">
        <v>1500</v>
      </c>
      <c r="Y45" s="90">
        <v>266899</v>
      </c>
      <c r="AA45" s="90">
        <v>78500.2</v>
      </c>
      <c r="AB45" s="90">
        <v>33466.5</v>
      </c>
      <c r="AF45" s="73">
        <f t="shared" si="7"/>
        <v>241580.51</v>
      </c>
      <c r="AG45" s="78">
        <f t="shared" si="8"/>
        <v>24156.2</v>
      </c>
      <c r="AH45" s="21">
        <f t="shared" si="3"/>
        <v>217424.31</v>
      </c>
      <c r="AI45" s="22">
        <f t="shared" si="4"/>
        <v>346537.61</v>
      </c>
      <c r="AJ45" s="16">
        <f t="shared" si="5"/>
        <v>378865.7</v>
      </c>
      <c r="AK45" s="26">
        <f t="shared" si="6"/>
        <v>-32328.090000000026</v>
      </c>
    </row>
    <row r="46" spans="1:37" x14ac:dyDescent="0.2">
      <c r="A46" s="1" t="s">
        <v>430</v>
      </c>
      <c r="B46" s="1" t="s">
        <v>431</v>
      </c>
      <c r="C46" s="65">
        <v>5012</v>
      </c>
      <c r="D46" s="65" t="s">
        <v>1056</v>
      </c>
      <c r="E46" s="250" t="s">
        <v>2981</v>
      </c>
      <c r="F46" s="89">
        <v>200115.97</v>
      </c>
      <c r="H46" s="89">
        <v>42379.26</v>
      </c>
      <c r="J46" s="250">
        <v>721186.26</v>
      </c>
      <c r="K46" s="250">
        <v>302786.95</v>
      </c>
      <c r="L46" s="232">
        <v>9500</v>
      </c>
      <c r="M46" s="232">
        <v>-8438.48</v>
      </c>
      <c r="O46" s="232">
        <v>4</v>
      </c>
      <c r="R46" s="250">
        <v>0</v>
      </c>
      <c r="S46" s="250">
        <v>1474437.8</v>
      </c>
      <c r="T46" s="73">
        <v>255868.23</v>
      </c>
      <c r="W46" s="73">
        <v>59597.599999999999</v>
      </c>
      <c r="X46" s="73">
        <v>1500</v>
      </c>
      <c r="Y46" s="90">
        <v>124797.6</v>
      </c>
      <c r="AA46" s="90">
        <v>61992.55</v>
      </c>
      <c r="AB46" s="90">
        <v>41154.26</v>
      </c>
      <c r="AF46" s="73">
        <f t="shared" si="7"/>
        <v>242495.23</v>
      </c>
      <c r="AG46" s="78">
        <f t="shared" si="8"/>
        <v>1065.5200000000004</v>
      </c>
      <c r="AH46" s="21">
        <f t="shared" si="3"/>
        <v>241429.71000000002</v>
      </c>
      <c r="AI46" s="22">
        <f t="shared" si="4"/>
        <v>316965.83</v>
      </c>
      <c r="AJ46" s="16">
        <f t="shared" si="5"/>
        <v>227944.41000000003</v>
      </c>
      <c r="AK46" s="26">
        <f t="shared" si="6"/>
        <v>89021.419999999984</v>
      </c>
    </row>
    <row r="47" spans="1:37" x14ac:dyDescent="0.2">
      <c r="A47" s="1" t="s">
        <v>430</v>
      </c>
      <c r="B47" s="1" t="s">
        <v>431</v>
      </c>
      <c r="C47" s="65">
        <v>5988</v>
      </c>
      <c r="D47" s="65" t="s">
        <v>1057</v>
      </c>
      <c r="E47" s="250" t="s">
        <v>2982</v>
      </c>
      <c r="F47" s="89">
        <v>173840.56</v>
      </c>
      <c r="H47" s="89">
        <v>49007.45</v>
      </c>
      <c r="J47" s="250">
        <v>1477309.24</v>
      </c>
      <c r="K47" s="250">
        <v>243208.39</v>
      </c>
      <c r="L47" s="232">
        <v>53919.29</v>
      </c>
      <c r="M47" s="232">
        <v>47675</v>
      </c>
      <c r="O47" s="232">
        <v>938.85</v>
      </c>
      <c r="S47" s="250">
        <v>2017007.85</v>
      </c>
      <c r="T47" s="73">
        <v>372890.73</v>
      </c>
      <c r="W47" s="73">
        <v>299547</v>
      </c>
      <c r="X47" s="73">
        <v>2500</v>
      </c>
      <c r="Y47" s="90">
        <v>461281</v>
      </c>
      <c r="AA47" s="90">
        <v>218853.21</v>
      </c>
      <c r="AB47" s="90">
        <v>53481</v>
      </c>
      <c r="AF47" s="73">
        <f t="shared" si="7"/>
        <v>222848.01</v>
      </c>
      <c r="AG47" s="78">
        <f t="shared" si="8"/>
        <v>102533.14000000001</v>
      </c>
      <c r="AH47" s="21">
        <f t="shared" si="3"/>
        <v>120314.87</v>
      </c>
      <c r="AI47" s="22">
        <f t="shared" si="4"/>
        <v>674937.73</v>
      </c>
      <c r="AJ47" s="16">
        <f t="shared" si="5"/>
        <v>733615.21</v>
      </c>
      <c r="AK47" s="26">
        <f t="shared" si="6"/>
        <v>-58677.479999999981</v>
      </c>
    </row>
    <row r="48" spans="1:37" x14ac:dyDescent="0.2">
      <c r="A48" s="1" t="s">
        <v>430</v>
      </c>
      <c r="B48" s="1" t="s">
        <v>431</v>
      </c>
      <c r="C48" s="65">
        <v>2518</v>
      </c>
      <c r="D48" s="65" t="s">
        <v>1058</v>
      </c>
      <c r="E48" s="250" t="s">
        <v>2983</v>
      </c>
      <c r="F48" s="89">
        <v>222521.46</v>
      </c>
      <c r="H48" s="89">
        <v>9632.64</v>
      </c>
      <c r="J48" s="250">
        <v>1244755.29</v>
      </c>
      <c r="K48" s="250">
        <v>147417.44</v>
      </c>
      <c r="L48" s="232">
        <v>6274.44</v>
      </c>
      <c r="M48" s="232">
        <v>25700</v>
      </c>
      <c r="O48" s="232">
        <v>520.4</v>
      </c>
      <c r="S48" s="250">
        <v>216270.07999999999</v>
      </c>
      <c r="T48" s="73">
        <v>176338.08</v>
      </c>
      <c r="W48" s="73">
        <v>281318</v>
      </c>
      <c r="X48" s="73">
        <v>3000</v>
      </c>
      <c r="Y48" s="90">
        <v>345938</v>
      </c>
      <c r="AA48" s="90">
        <v>218830.97</v>
      </c>
      <c r="AB48" s="90">
        <v>40089.1</v>
      </c>
      <c r="AF48" s="73">
        <f t="shared" si="7"/>
        <v>232154.09999999998</v>
      </c>
      <c r="AG48" s="78">
        <f t="shared" si="8"/>
        <v>32494.84</v>
      </c>
      <c r="AH48" s="21">
        <f t="shared" si="3"/>
        <v>199659.25999999998</v>
      </c>
      <c r="AI48" s="22">
        <f t="shared" si="4"/>
        <v>460656.07999999996</v>
      </c>
      <c r="AJ48" s="16">
        <f t="shared" si="5"/>
        <v>604858.06999999995</v>
      </c>
      <c r="AK48" s="26">
        <f t="shared" si="6"/>
        <v>-144201.99</v>
      </c>
    </row>
    <row r="49" spans="1:37" x14ac:dyDescent="0.2">
      <c r="A49" s="1" t="s">
        <v>430</v>
      </c>
      <c r="B49" s="1" t="s">
        <v>431</v>
      </c>
      <c r="C49" s="65">
        <v>5747</v>
      </c>
      <c r="D49" s="65" t="s">
        <v>1059</v>
      </c>
      <c r="E49" s="250" t="s">
        <v>2984</v>
      </c>
      <c r="F49" s="89">
        <v>469822.08</v>
      </c>
      <c r="H49" s="89">
        <v>61934.95</v>
      </c>
      <c r="J49" s="250">
        <v>1322773.3</v>
      </c>
      <c r="K49" s="250">
        <v>446323.7</v>
      </c>
      <c r="L49" s="232">
        <v>13794.6</v>
      </c>
      <c r="M49" s="232">
        <v>7000</v>
      </c>
      <c r="O49" s="232">
        <v>934.72</v>
      </c>
      <c r="P49" s="250">
        <v>278166.78999999998</v>
      </c>
      <c r="S49" s="250">
        <v>2076002.99</v>
      </c>
      <c r="T49" s="73">
        <v>484265.12</v>
      </c>
      <c r="U49" s="73">
        <v>1833.32</v>
      </c>
      <c r="W49" s="73">
        <v>397890</v>
      </c>
      <c r="X49" s="73">
        <v>4500</v>
      </c>
      <c r="Y49" s="90">
        <v>576812</v>
      </c>
      <c r="AA49" s="90">
        <v>181670.15</v>
      </c>
      <c r="AB49" s="90">
        <v>68976.7</v>
      </c>
      <c r="AF49" s="73">
        <f t="shared" si="7"/>
        <v>531757.03</v>
      </c>
      <c r="AG49" s="78">
        <f t="shared" si="8"/>
        <v>21729.32</v>
      </c>
      <c r="AH49" s="21">
        <f t="shared" si="3"/>
        <v>510027.71</v>
      </c>
      <c r="AI49" s="22">
        <f t="shared" si="4"/>
        <v>888488.44</v>
      </c>
      <c r="AJ49" s="16">
        <f t="shared" si="5"/>
        <v>827458.85</v>
      </c>
      <c r="AK49" s="26">
        <f t="shared" si="6"/>
        <v>61029.589999999967</v>
      </c>
    </row>
    <row r="50" spans="1:37" x14ac:dyDescent="0.2">
      <c r="A50" s="1" t="s">
        <v>430</v>
      </c>
      <c r="B50" s="1" t="s">
        <v>431</v>
      </c>
      <c r="C50" s="65">
        <v>3454</v>
      </c>
      <c r="D50" s="65" t="s">
        <v>1060</v>
      </c>
      <c r="E50" s="250" t="s">
        <v>2985</v>
      </c>
      <c r="F50" s="89">
        <v>180946.17</v>
      </c>
      <c r="H50" s="89">
        <v>28459.77</v>
      </c>
      <c r="J50" s="250">
        <v>853393.58</v>
      </c>
      <c r="K50" s="250">
        <v>206875.46</v>
      </c>
      <c r="L50" s="232">
        <v>9089.7999999999993</v>
      </c>
      <c r="M50" s="232">
        <v>37282.79</v>
      </c>
      <c r="O50" s="232">
        <v>0</v>
      </c>
      <c r="R50" s="250">
        <v>466.06</v>
      </c>
      <c r="S50" s="250">
        <v>2700044.99</v>
      </c>
      <c r="T50" s="73">
        <v>249304.58</v>
      </c>
      <c r="U50" s="73">
        <v>-22145</v>
      </c>
      <c r="W50" s="73">
        <v>180194</v>
      </c>
      <c r="X50" s="73">
        <v>3000</v>
      </c>
      <c r="Y50" s="90">
        <v>304634</v>
      </c>
      <c r="AA50" s="90">
        <v>110831.4</v>
      </c>
      <c r="AB50" s="90">
        <v>52811.78</v>
      </c>
      <c r="AF50" s="73">
        <f t="shared" si="7"/>
        <v>209405.94</v>
      </c>
      <c r="AG50" s="78">
        <f t="shared" si="8"/>
        <v>46372.59</v>
      </c>
      <c r="AH50" s="21">
        <f t="shared" si="3"/>
        <v>163033.35</v>
      </c>
      <c r="AI50" s="22">
        <f t="shared" si="4"/>
        <v>410353.57999999996</v>
      </c>
      <c r="AJ50" s="16">
        <f t="shared" si="5"/>
        <v>468277.18000000005</v>
      </c>
      <c r="AK50" s="26">
        <f t="shared" si="6"/>
        <v>-57923.600000000093</v>
      </c>
    </row>
    <row r="51" spans="1:37" x14ac:dyDescent="0.2">
      <c r="A51" s="1" t="s">
        <v>430</v>
      </c>
      <c r="B51" s="1" t="s">
        <v>431</v>
      </c>
      <c r="C51" s="65">
        <v>3787</v>
      </c>
      <c r="D51" s="65" t="s">
        <v>1061</v>
      </c>
      <c r="E51" s="250" t="s">
        <v>2986</v>
      </c>
      <c r="F51" s="89">
        <v>280648.56</v>
      </c>
      <c r="H51" s="89">
        <v>19206</v>
      </c>
      <c r="J51" s="250">
        <v>764946.09</v>
      </c>
      <c r="K51" s="250">
        <v>123330.75</v>
      </c>
      <c r="L51" s="232">
        <v>10463.4</v>
      </c>
      <c r="M51" s="232">
        <v>7700</v>
      </c>
      <c r="O51" s="232">
        <v>184.2</v>
      </c>
      <c r="P51" s="250">
        <v>50833.55</v>
      </c>
      <c r="R51" s="250">
        <v>-509631.23</v>
      </c>
      <c r="S51" s="250">
        <v>1671717.03</v>
      </c>
      <c r="T51" s="73">
        <v>246683.95</v>
      </c>
      <c r="U51" s="73">
        <v>677.76</v>
      </c>
      <c r="V51" s="73">
        <v>890.96</v>
      </c>
      <c r="W51" s="73">
        <v>122598</v>
      </c>
      <c r="X51" s="73">
        <v>1000</v>
      </c>
      <c r="Y51" s="90">
        <v>227446</v>
      </c>
      <c r="AA51" s="90">
        <v>137202.99</v>
      </c>
      <c r="AB51" s="90">
        <v>40245.370000000003</v>
      </c>
      <c r="AF51" s="73">
        <f t="shared" si="7"/>
        <v>299854.56</v>
      </c>
      <c r="AG51" s="78">
        <f t="shared" si="8"/>
        <v>18347.600000000002</v>
      </c>
      <c r="AH51" s="21">
        <f t="shared" si="3"/>
        <v>281506.96000000002</v>
      </c>
      <c r="AI51" s="22">
        <f t="shared" si="4"/>
        <v>371850.67000000004</v>
      </c>
      <c r="AJ51" s="16">
        <f t="shared" si="5"/>
        <v>404894.36</v>
      </c>
      <c r="AK51" s="26">
        <f t="shared" si="6"/>
        <v>-33043.689999999944</v>
      </c>
    </row>
    <row r="52" spans="1:37" x14ac:dyDescent="0.2">
      <c r="A52" s="1" t="s">
        <v>430</v>
      </c>
      <c r="B52" s="1" t="s">
        <v>431</v>
      </c>
      <c r="C52" s="65">
        <v>4306</v>
      </c>
      <c r="D52" s="65" t="s">
        <v>1062</v>
      </c>
      <c r="E52" s="250" t="s">
        <v>2987</v>
      </c>
      <c r="F52" s="89">
        <v>453948.6</v>
      </c>
      <c r="H52" s="89">
        <v>41145</v>
      </c>
      <c r="J52" s="250">
        <v>910783.72</v>
      </c>
      <c r="K52" s="250">
        <v>195572.06</v>
      </c>
      <c r="L52" s="232">
        <v>16406.2</v>
      </c>
      <c r="M52" s="232">
        <v>38400</v>
      </c>
      <c r="O52" s="232">
        <v>145.19999999999999</v>
      </c>
      <c r="S52" s="250">
        <v>579857.57999999996</v>
      </c>
      <c r="T52" s="73">
        <v>252050.6</v>
      </c>
      <c r="W52" s="73">
        <v>66356</v>
      </c>
      <c r="X52" s="73">
        <v>1500</v>
      </c>
      <c r="Y52" s="90">
        <v>148576.07999999999</v>
      </c>
      <c r="AA52" s="90">
        <v>152860.23000000001</v>
      </c>
      <c r="AB52" s="90">
        <v>37123.24</v>
      </c>
      <c r="AF52" s="73">
        <f t="shared" si="7"/>
        <v>495093.6</v>
      </c>
      <c r="AG52" s="78">
        <f t="shared" si="8"/>
        <v>54951.399999999994</v>
      </c>
      <c r="AH52" s="21">
        <f t="shared" si="3"/>
        <v>440142.19999999995</v>
      </c>
      <c r="AI52" s="22">
        <f t="shared" si="4"/>
        <v>319906.59999999998</v>
      </c>
      <c r="AJ52" s="16">
        <f t="shared" si="5"/>
        <v>338559.55</v>
      </c>
      <c r="AK52" s="26">
        <f t="shared" si="6"/>
        <v>-18652.950000000012</v>
      </c>
    </row>
    <row r="53" spans="1:37" x14ac:dyDescent="0.2">
      <c r="A53" s="1" t="s">
        <v>430</v>
      </c>
      <c r="B53" s="1" t="s">
        <v>431</v>
      </c>
      <c r="C53" s="65">
        <v>2587</v>
      </c>
      <c r="D53" s="65" t="s">
        <v>1063</v>
      </c>
      <c r="E53" s="250" t="s">
        <v>2988</v>
      </c>
      <c r="F53" s="89">
        <v>478589.64</v>
      </c>
      <c r="H53" s="89">
        <v>27520.99</v>
      </c>
      <c r="J53" s="250">
        <v>1271478.5900000001</v>
      </c>
      <c r="K53" s="250">
        <v>196635.02</v>
      </c>
      <c r="L53" s="232">
        <v>13429.97</v>
      </c>
      <c r="M53" s="232">
        <v>30494.3</v>
      </c>
      <c r="O53" s="232">
        <v>37.380000000000003</v>
      </c>
      <c r="P53" s="250">
        <v>-888.88</v>
      </c>
      <c r="R53" s="250">
        <v>-2213.33</v>
      </c>
      <c r="S53" s="250">
        <v>446722.69</v>
      </c>
      <c r="T53" s="73">
        <v>299083.15000000002</v>
      </c>
      <c r="U53" s="73">
        <v>888.88</v>
      </c>
      <c r="V53" s="73">
        <v>812.87</v>
      </c>
      <c r="W53" s="73">
        <v>311161</v>
      </c>
      <c r="Y53" s="90">
        <v>380761</v>
      </c>
      <c r="AA53" s="90">
        <v>129258.53</v>
      </c>
      <c r="AB53" s="90">
        <v>41237.97</v>
      </c>
      <c r="AF53" s="73">
        <f t="shared" si="7"/>
        <v>506110.63</v>
      </c>
      <c r="AG53" s="78">
        <f t="shared" si="8"/>
        <v>43961.649999999994</v>
      </c>
      <c r="AH53" s="21">
        <f t="shared" si="3"/>
        <v>462148.98</v>
      </c>
      <c r="AI53" s="22">
        <f t="shared" si="4"/>
        <v>611945.9</v>
      </c>
      <c r="AJ53" s="16">
        <f t="shared" si="5"/>
        <v>551257.5</v>
      </c>
      <c r="AK53" s="26">
        <f t="shared" si="6"/>
        <v>60688.400000000023</v>
      </c>
    </row>
    <row r="54" spans="1:37" x14ac:dyDescent="0.2">
      <c r="A54" s="1" t="s">
        <v>434</v>
      </c>
      <c r="B54" s="1" t="s">
        <v>435</v>
      </c>
      <c r="C54" s="65">
        <v>2455</v>
      </c>
      <c r="D54" s="65" t="s">
        <v>1064</v>
      </c>
      <c r="E54" s="250" t="s">
        <v>2991</v>
      </c>
      <c r="F54" s="89">
        <v>126512.99</v>
      </c>
      <c r="H54" s="89">
        <v>60355.95</v>
      </c>
      <c r="J54" s="250">
        <v>4</v>
      </c>
      <c r="K54" s="250">
        <v>571553.22</v>
      </c>
      <c r="L54" s="232">
        <v>14645</v>
      </c>
      <c r="M54" s="232">
        <v>27631.16</v>
      </c>
      <c r="O54" s="232">
        <v>37.380000000000003</v>
      </c>
      <c r="R54" s="250">
        <v>1851729.74</v>
      </c>
      <c r="S54" s="250">
        <v>1557377.06</v>
      </c>
      <c r="T54" s="73">
        <v>91037.39</v>
      </c>
      <c r="W54" s="73">
        <v>226576</v>
      </c>
      <c r="Y54" s="90">
        <v>280196</v>
      </c>
      <c r="AA54" s="90">
        <v>53637.22</v>
      </c>
      <c r="AB54" s="90">
        <v>36664.67</v>
      </c>
      <c r="AF54" s="73">
        <f t="shared" si="7"/>
        <v>186868.94</v>
      </c>
      <c r="AG54" s="78">
        <f t="shared" si="8"/>
        <v>42313.54</v>
      </c>
      <c r="AH54" s="21">
        <f t="shared" si="3"/>
        <v>144555.4</v>
      </c>
      <c r="AI54" s="22">
        <f t="shared" si="4"/>
        <v>317613.39</v>
      </c>
      <c r="AJ54" s="16">
        <f t="shared" si="5"/>
        <v>370497.88999999996</v>
      </c>
      <c r="AK54" s="26">
        <f t="shared" si="6"/>
        <v>-52884.499999999942</v>
      </c>
    </row>
    <row r="55" spans="1:37" x14ac:dyDescent="0.2">
      <c r="A55" s="1" t="s">
        <v>434</v>
      </c>
      <c r="B55" s="1" t="s">
        <v>435</v>
      </c>
      <c r="C55" s="65">
        <v>2020</v>
      </c>
      <c r="D55" s="65" t="s">
        <v>1065</v>
      </c>
      <c r="E55" s="250" t="s">
        <v>2992</v>
      </c>
      <c r="F55" s="89">
        <v>109397.97</v>
      </c>
      <c r="G55" s="89">
        <v>8400</v>
      </c>
      <c r="H55" s="89">
        <v>64375.9</v>
      </c>
      <c r="J55" s="250">
        <v>971159.32</v>
      </c>
      <c r="K55" s="250">
        <v>431054.01</v>
      </c>
      <c r="L55" s="232">
        <v>0</v>
      </c>
      <c r="M55" s="232">
        <v>185878.78</v>
      </c>
      <c r="O55" s="232">
        <v>112.22</v>
      </c>
      <c r="R55" s="250">
        <v>1722871.56</v>
      </c>
      <c r="S55" s="250">
        <v>1296912.72</v>
      </c>
      <c r="T55" s="73">
        <v>103008.04</v>
      </c>
      <c r="W55" s="73">
        <v>236544</v>
      </c>
      <c r="Y55" s="90">
        <v>286464</v>
      </c>
      <c r="AA55" s="90">
        <v>106128.04</v>
      </c>
      <c r="AB55" s="90">
        <v>58000.72</v>
      </c>
      <c r="AF55" s="73">
        <f t="shared" si="7"/>
        <v>182173.87</v>
      </c>
      <c r="AG55" s="78">
        <f t="shared" si="8"/>
        <v>185991</v>
      </c>
      <c r="AH55" s="21">
        <f t="shared" si="3"/>
        <v>-3817.1300000000047</v>
      </c>
      <c r="AI55" s="22">
        <f t="shared" si="4"/>
        <v>339552.04</v>
      </c>
      <c r="AJ55" s="16">
        <f t="shared" si="5"/>
        <v>450592.76</v>
      </c>
      <c r="AK55" s="26">
        <f t="shared" si="6"/>
        <v>-111040.72000000003</v>
      </c>
    </row>
    <row r="56" spans="1:37" x14ac:dyDescent="0.2">
      <c r="A56" s="1" t="s">
        <v>434</v>
      </c>
      <c r="B56" s="1" t="s">
        <v>435</v>
      </c>
      <c r="C56" s="65">
        <v>3422</v>
      </c>
      <c r="D56" s="65" t="s">
        <v>1066</v>
      </c>
      <c r="E56" s="250" t="s">
        <v>2993</v>
      </c>
      <c r="F56" s="89">
        <v>333030.61</v>
      </c>
      <c r="H56" s="89">
        <v>49851.49</v>
      </c>
      <c r="J56" s="250">
        <v>503406.04</v>
      </c>
      <c r="K56" s="250">
        <v>160946.41</v>
      </c>
      <c r="L56" s="232">
        <v>3945</v>
      </c>
      <c r="M56" s="232">
        <v>43554.080000000002</v>
      </c>
      <c r="O56" s="232">
        <v>69.430000000000007</v>
      </c>
      <c r="R56" s="250">
        <v>1413296.48</v>
      </c>
      <c r="S56" s="250">
        <v>1593000.06</v>
      </c>
      <c r="T56" s="73">
        <v>129780.52</v>
      </c>
      <c r="W56" s="73">
        <v>251986</v>
      </c>
      <c r="X56" s="73">
        <v>70000</v>
      </c>
      <c r="Y56" s="90">
        <v>330966</v>
      </c>
      <c r="AA56" s="90">
        <v>96776.35</v>
      </c>
      <c r="AB56" s="90">
        <v>26314.639999999999</v>
      </c>
      <c r="AE56" s="90">
        <v>54098</v>
      </c>
      <c r="AF56" s="73">
        <f t="shared" si="7"/>
        <v>382882.1</v>
      </c>
      <c r="AG56" s="78">
        <f t="shared" si="8"/>
        <v>47568.51</v>
      </c>
      <c r="AH56" s="21">
        <f t="shared" si="3"/>
        <v>335313.58999999997</v>
      </c>
      <c r="AI56" s="22">
        <f t="shared" si="4"/>
        <v>451766.52</v>
      </c>
      <c r="AJ56" s="16">
        <f t="shared" si="5"/>
        <v>508154.99</v>
      </c>
      <c r="AK56" s="26">
        <f t="shared" si="6"/>
        <v>-56388.469999999972</v>
      </c>
    </row>
    <row r="57" spans="1:37" x14ac:dyDescent="0.2">
      <c r="A57" s="1" t="s">
        <v>434</v>
      </c>
      <c r="B57" s="1" t="s">
        <v>435</v>
      </c>
      <c r="C57" s="65">
        <v>2553</v>
      </c>
      <c r="D57" s="65" t="s">
        <v>1067</v>
      </c>
      <c r="E57" s="250" t="s">
        <v>2994</v>
      </c>
      <c r="F57" s="89">
        <v>257795.73</v>
      </c>
      <c r="H57" s="89">
        <v>34209.22</v>
      </c>
      <c r="J57" s="250">
        <v>2</v>
      </c>
      <c r="K57" s="250">
        <v>130865.17</v>
      </c>
      <c r="L57" s="232">
        <v>8699.98</v>
      </c>
      <c r="M57" s="232">
        <v>27798.36</v>
      </c>
      <c r="O57" s="232">
        <v>52.42</v>
      </c>
      <c r="R57" s="250">
        <v>478827.14</v>
      </c>
      <c r="S57" s="250">
        <v>1261656.71</v>
      </c>
      <c r="T57" s="73">
        <v>201693.38</v>
      </c>
      <c r="W57" s="73">
        <v>264866</v>
      </c>
      <c r="Y57" s="90">
        <v>375444</v>
      </c>
      <c r="AA57" s="90">
        <v>76169.89</v>
      </c>
      <c r="AB57" s="90">
        <v>12330.21</v>
      </c>
      <c r="AF57" s="73">
        <f t="shared" si="7"/>
        <v>292004.95</v>
      </c>
      <c r="AG57" s="78">
        <f t="shared" si="8"/>
        <v>36550.759999999995</v>
      </c>
      <c r="AH57" s="21">
        <f t="shared" si="3"/>
        <v>255454.19</v>
      </c>
      <c r="AI57" s="22">
        <f t="shared" si="4"/>
        <v>466559.38</v>
      </c>
      <c r="AJ57" s="16">
        <f t="shared" si="5"/>
        <v>463944.10000000003</v>
      </c>
      <c r="AK57" s="26">
        <f t="shared" si="6"/>
        <v>2615.2799999999697</v>
      </c>
    </row>
    <row r="58" spans="1:37" x14ac:dyDescent="0.2">
      <c r="A58" s="1" t="s">
        <v>434</v>
      </c>
      <c r="B58" s="1" t="s">
        <v>435</v>
      </c>
      <c r="C58" s="65">
        <v>961</v>
      </c>
      <c r="D58" s="65" t="s">
        <v>1068</v>
      </c>
      <c r="E58" s="250" t="s">
        <v>3018</v>
      </c>
      <c r="F58" s="89">
        <v>40219.93</v>
      </c>
      <c r="H58" s="89">
        <v>42468.83</v>
      </c>
      <c r="J58" s="250">
        <v>3</v>
      </c>
      <c r="K58" s="250">
        <v>338240.66</v>
      </c>
      <c r="L58" s="232">
        <v>0</v>
      </c>
      <c r="M58" s="232">
        <v>28941.72</v>
      </c>
      <c r="O58" s="232">
        <v>167.3</v>
      </c>
      <c r="R58" s="250">
        <v>1475251.1</v>
      </c>
      <c r="S58" s="250">
        <v>2075132.5</v>
      </c>
      <c r="T58" s="73">
        <v>78292.03</v>
      </c>
      <c r="U58" s="73">
        <v>1000</v>
      </c>
      <c r="W58" s="73">
        <v>158256</v>
      </c>
      <c r="Y58" s="90">
        <v>191436</v>
      </c>
      <c r="AA58" s="90">
        <v>40395.910000000003</v>
      </c>
      <c r="AB58" s="90">
        <v>18017.599999999999</v>
      </c>
      <c r="AD58" s="90">
        <v>8592</v>
      </c>
      <c r="AF58" s="73">
        <f t="shared" si="7"/>
        <v>82688.760000000009</v>
      </c>
      <c r="AG58" s="78">
        <f t="shared" si="8"/>
        <v>29109.02</v>
      </c>
      <c r="AH58" s="21">
        <f t="shared" si="3"/>
        <v>53579.740000000005</v>
      </c>
      <c r="AI58" s="22">
        <f t="shared" si="4"/>
        <v>237548.03</v>
      </c>
      <c r="AJ58" s="16">
        <f t="shared" si="5"/>
        <v>258441.51</v>
      </c>
      <c r="AK58" s="26">
        <f t="shared" si="6"/>
        <v>-20893.48000000001</v>
      </c>
    </row>
    <row r="59" spans="1:37" x14ac:dyDescent="0.2">
      <c r="A59" s="1" t="s">
        <v>434</v>
      </c>
      <c r="B59" s="1" t="s">
        <v>435</v>
      </c>
      <c r="C59" s="65">
        <v>2039</v>
      </c>
      <c r="D59" s="65" t="s">
        <v>1069</v>
      </c>
      <c r="E59" s="250" t="s">
        <v>3019</v>
      </c>
      <c r="F59" s="89">
        <v>714789.88</v>
      </c>
      <c r="H59" s="89">
        <v>38939</v>
      </c>
      <c r="J59" s="250">
        <v>387496.2</v>
      </c>
      <c r="K59" s="250">
        <v>121883.16</v>
      </c>
      <c r="L59" s="232">
        <v>23860</v>
      </c>
      <c r="M59" s="232">
        <v>30489.33</v>
      </c>
      <c r="O59" s="232">
        <v>18.690000000000001</v>
      </c>
      <c r="R59" s="250">
        <v>1932011.23</v>
      </c>
      <c r="S59" s="250">
        <v>3409443.43</v>
      </c>
      <c r="T59" s="73">
        <v>112665.95</v>
      </c>
      <c r="W59" s="73">
        <v>214985</v>
      </c>
      <c r="Y59" s="90">
        <v>290965</v>
      </c>
      <c r="AA59" s="90">
        <v>64945.64</v>
      </c>
      <c r="AB59" s="90">
        <v>33645.589999999997</v>
      </c>
      <c r="AD59" s="90">
        <v>49000</v>
      </c>
      <c r="AF59" s="73">
        <f t="shared" si="7"/>
        <v>753728.88</v>
      </c>
      <c r="AG59" s="78">
        <f t="shared" si="8"/>
        <v>54368.020000000004</v>
      </c>
      <c r="AH59" s="21">
        <f t="shared" si="3"/>
        <v>699360.86</v>
      </c>
      <c r="AI59" s="22">
        <f t="shared" si="4"/>
        <v>327650.95</v>
      </c>
      <c r="AJ59" s="16">
        <f t="shared" si="5"/>
        <v>438556.23</v>
      </c>
      <c r="AK59" s="26">
        <f t="shared" si="6"/>
        <v>-110905.27999999997</v>
      </c>
    </row>
    <row r="60" spans="1:37" x14ac:dyDescent="0.2">
      <c r="A60" s="1" t="s">
        <v>438</v>
      </c>
      <c r="B60" s="1" t="s">
        <v>439</v>
      </c>
      <c r="C60" s="65">
        <v>3187</v>
      </c>
      <c r="D60" s="65" t="s">
        <v>1070</v>
      </c>
      <c r="E60" s="250" t="s">
        <v>2998</v>
      </c>
      <c r="F60" s="89">
        <v>5086.71</v>
      </c>
      <c r="H60" s="89">
        <v>24007.9</v>
      </c>
      <c r="J60" s="250">
        <v>4</v>
      </c>
      <c r="K60" s="250">
        <v>244096.41</v>
      </c>
      <c r="S60" s="250">
        <v>280935.62</v>
      </c>
      <c r="T60" s="73">
        <v>118388.9</v>
      </c>
      <c r="W60" s="73">
        <v>251360</v>
      </c>
      <c r="Y60" s="90">
        <v>299512</v>
      </c>
      <c r="AA60" s="90">
        <v>77420</v>
      </c>
      <c r="AB60" s="90">
        <v>8492.2000000000007</v>
      </c>
      <c r="AF60" s="73">
        <f t="shared" si="7"/>
        <v>29094.61</v>
      </c>
      <c r="AG60" s="78">
        <f t="shared" si="8"/>
        <v>0</v>
      </c>
      <c r="AH60" s="21">
        <f t="shared" si="3"/>
        <v>29094.61</v>
      </c>
      <c r="AI60" s="22">
        <f t="shared" si="4"/>
        <v>369748.9</v>
      </c>
      <c r="AJ60" s="16">
        <f t="shared" si="5"/>
        <v>385424.2</v>
      </c>
      <c r="AK60" s="26">
        <f t="shared" si="6"/>
        <v>-15675.299999999988</v>
      </c>
    </row>
    <row r="61" spans="1:37" x14ac:dyDescent="0.2">
      <c r="A61" s="1" t="s">
        <v>438</v>
      </c>
      <c r="B61" s="1" t="s">
        <v>439</v>
      </c>
      <c r="C61" s="65">
        <v>4931</v>
      </c>
      <c r="D61" s="65" t="s">
        <v>1071</v>
      </c>
      <c r="E61" s="250" t="s">
        <v>2999</v>
      </c>
      <c r="F61" s="89">
        <v>258956.15</v>
      </c>
      <c r="H61" s="89">
        <v>9395.4699999999993</v>
      </c>
      <c r="J61" s="250">
        <v>277077.40000000002</v>
      </c>
      <c r="K61" s="250">
        <v>223311.06</v>
      </c>
      <c r="R61" s="250">
        <v>-59998</v>
      </c>
      <c r="S61" s="250">
        <v>179132.84</v>
      </c>
      <c r="T61" s="73">
        <v>118082.9</v>
      </c>
      <c r="W61" s="73">
        <v>375280</v>
      </c>
      <c r="Y61" s="90">
        <v>403190</v>
      </c>
      <c r="AA61" s="90">
        <v>32223.599999999999</v>
      </c>
      <c r="AB61" s="90">
        <v>19909.78</v>
      </c>
      <c r="AF61" s="73">
        <f t="shared" si="7"/>
        <v>268351.62</v>
      </c>
      <c r="AG61" s="78">
        <f t="shared" si="8"/>
        <v>0</v>
      </c>
      <c r="AH61" s="21">
        <f t="shared" si="3"/>
        <v>268351.62</v>
      </c>
      <c r="AI61" s="22">
        <f t="shared" si="4"/>
        <v>493362.9</v>
      </c>
      <c r="AJ61" s="16">
        <f t="shared" si="5"/>
        <v>455323.38</v>
      </c>
      <c r="AK61" s="26">
        <f t="shared" si="6"/>
        <v>38039.520000000019</v>
      </c>
    </row>
    <row r="62" spans="1:37" x14ac:dyDescent="0.2">
      <c r="A62" s="1" t="s">
        <v>589</v>
      </c>
      <c r="B62" s="1" t="s">
        <v>439</v>
      </c>
      <c r="C62" s="65">
        <v>2673</v>
      </c>
      <c r="D62" s="65" t="s">
        <v>1072</v>
      </c>
      <c r="E62" s="250" t="s">
        <v>3000</v>
      </c>
      <c r="F62" s="89">
        <v>152743.64000000001</v>
      </c>
      <c r="H62" s="89">
        <v>8907.52</v>
      </c>
      <c r="J62" s="250">
        <v>387054.64</v>
      </c>
      <c r="K62" s="250">
        <v>35636</v>
      </c>
      <c r="S62" s="250">
        <v>2768470.84</v>
      </c>
      <c r="T62" s="73">
        <v>120643.01</v>
      </c>
      <c r="W62" s="73">
        <v>257520</v>
      </c>
      <c r="Y62" s="90">
        <v>338640</v>
      </c>
      <c r="AA62" s="90">
        <v>61331.12</v>
      </c>
      <c r="AB62" s="90">
        <v>23214.68</v>
      </c>
      <c r="AF62" s="73">
        <f t="shared" si="7"/>
        <v>161651.16</v>
      </c>
      <c r="AG62" s="78">
        <f t="shared" si="8"/>
        <v>0</v>
      </c>
      <c r="AH62" s="21">
        <f t="shared" si="3"/>
        <v>161651.16</v>
      </c>
      <c r="AI62" s="22">
        <f t="shared" si="4"/>
        <v>378163.01</v>
      </c>
      <c r="AJ62" s="16">
        <f t="shared" si="5"/>
        <v>423185.8</v>
      </c>
      <c r="AK62" s="26">
        <f t="shared" si="6"/>
        <v>-45022.789999999979</v>
      </c>
    </row>
    <row r="63" spans="1:37" x14ac:dyDescent="0.2">
      <c r="A63" s="1" t="s">
        <v>438</v>
      </c>
      <c r="B63" s="1" t="s">
        <v>439</v>
      </c>
      <c r="C63" s="65">
        <v>3204</v>
      </c>
      <c r="D63" s="65" t="s">
        <v>1073</v>
      </c>
      <c r="E63" s="250" t="s">
        <v>3001</v>
      </c>
      <c r="F63" s="89">
        <v>500450.59</v>
      </c>
      <c r="H63" s="89">
        <v>29163.99</v>
      </c>
      <c r="J63" s="250">
        <v>421932.9</v>
      </c>
      <c r="K63" s="250">
        <v>58729.72</v>
      </c>
      <c r="S63" s="250">
        <v>2027508.56</v>
      </c>
      <c r="T63" s="73">
        <v>370373.19</v>
      </c>
      <c r="W63" s="73">
        <v>249680</v>
      </c>
      <c r="Y63" s="90">
        <v>461762</v>
      </c>
      <c r="AA63" s="90">
        <v>150968.20000000001</v>
      </c>
      <c r="AB63" s="90">
        <v>34133.58</v>
      </c>
      <c r="AF63" s="73">
        <f t="shared" si="7"/>
        <v>529614.58000000007</v>
      </c>
      <c r="AG63" s="78">
        <f t="shared" si="8"/>
        <v>0</v>
      </c>
      <c r="AH63" s="21">
        <f t="shared" si="3"/>
        <v>529614.58000000007</v>
      </c>
      <c r="AI63" s="22">
        <f t="shared" si="4"/>
        <v>620053.18999999994</v>
      </c>
      <c r="AJ63" s="16">
        <f t="shared" si="5"/>
        <v>646863.77999999991</v>
      </c>
      <c r="AK63" s="26">
        <f t="shared" si="6"/>
        <v>-26810.589999999967</v>
      </c>
    </row>
    <row r="64" spans="1:37" x14ac:dyDescent="0.2">
      <c r="A64" s="1" t="s">
        <v>438</v>
      </c>
      <c r="B64" s="1" t="s">
        <v>439</v>
      </c>
      <c r="C64" s="65">
        <v>2244</v>
      </c>
      <c r="D64" s="65" t="s">
        <v>1074</v>
      </c>
      <c r="E64" s="250" t="s">
        <v>3002</v>
      </c>
      <c r="F64" s="89">
        <v>834509.95</v>
      </c>
      <c r="H64" s="89">
        <v>13467.64</v>
      </c>
      <c r="J64" s="250">
        <v>697426.35</v>
      </c>
      <c r="K64" s="250">
        <v>126873.47</v>
      </c>
      <c r="S64" s="250">
        <v>179132.84</v>
      </c>
      <c r="T64" s="73">
        <v>875000.64</v>
      </c>
      <c r="W64" s="73">
        <v>107140</v>
      </c>
      <c r="Y64" s="90">
        <v>186451</v>
      </c>
      <c r="AA64" s="90">
        <v>174840.83</v>
      </c>
      <c r="AB64" s="90">
        <v>25317.8</v>
      </c>
      <c r="AF64" s="73">
        <f t="shared" si="7"/>
        <v>847977.59</v>
      </c>
      <c r="AG64" s="78">
        <f t="shared" si="8"/>
        <v>0</v>
      </c>
      <c r="AH64" s="21">
        <f t="shared" si="3"/>
        <v>847977.59</v>
      </c>
      <c r="AI64" s="22">
        <f t="shared" si="4"/>
        <v>982140.64</v>
      </c>
      <c r="AJ64" s="16">
        <f t="shared" si="5"/>
        <v>386609.62999999995</v>
      </c>
      <c r="AK64" s="26">
        <f t="shared" si="6"/>
        <v>595531.01</v>
      </c>
    </row>
    <row r="65" spans="1:37" x14ac:dyDescent="0.2">
      <c r="A65" s="1" t="s">
        <v>442</v>
      </c>
      <c r="B65" s="1" t="s">
        <v>443</v>
      </c>
      <c r="C65" s="65">
        <v>5619</v>
      </c>
      <c r="D65" s="65" t="s">
        <v>1075</v>
      </c>
      <c r="E65" s="250" t="s">
        <v>3003</v>
      </c>
      <c r="F65" s="89">
        <v>297465.69</v>
      </c>
      <c r="H65" s="89">
        <v>90052.02</v>
      </c>
      <c r="J65" s="250">
        <v>1722226.36</v>
      </c>
      <c r="K65" s="250">
        <v>289394.44</v>
      </c>
      <c r="L65" s="232">
        <v>0</v>
      </c>
      <c r="O65" s="232">
        <v>8700</v>
      </c>
      <c r="R65" s="250">
        <v>-139558.35</v>
      </c>
      <c r="S65" s="250">
        <v>2752937.45</v>
      </c>
      <c r="T65" s="73">
        <v>36862.32</v>
      </c>
      <c r="W65" s="73">
        <v>383590</v>
      </c>
      <c r="Y65" s="90">
        <v>454484</v>
      </c>
      <c r="AA65" s="90">
        <v>99912.52</v>
      </c>
      <c r="AB65" s="90">
        <v>52922.84</v>
      </c>
      <c r="AF65" s="73">
        <f t="shared" si="7"/>
        <v>387517.71</v>
      </c>
      <c r="AG65" s="78">
        <f t="shared" si="8"/>
        <v>8700</v>
      </c>
      <c r="AH65" s="21">
        <f t="shared" si="3"/>
        <v>378817.71</v>
      </c>
      <c r="AI65" s="22">
        <f t="shared" si="4"/>
        <v>420452.32</v>
      </c>
      <c r="AJ65" s="16">
        <f t="shared" si="5"/>
        <v>607319.36</v>
      </c>
      <c r="AK65" s="26">
        <f t="shared" si="6"/>
        <v>-186867.03999999998</v>
      </c>
    </row>
    <row r="66" spans="1:37" x14ac:dyDescent="0.2">
      <c r="A66" s="1" t="s">
        <v>442</v>
      </c>
      <c r="B66" s="1" t="s">
        <v>443</v>
      </c>
      <c r="C66" s="65">
        <v>5086</v>
      </c>
      <c r="D66" s="65" t="s">
        <v>1076</v>
      </c>
      <c r="E66" s="250" t="s">
        <v>3004</v>
      </c>
      <c r="F66" s="89">
        <v>382146.02</v>
      </c>
      <c r="H66" s="89">
        <v>61045.55</v>
      </c>
      <c r="J66" s="250">
        <v>759624.73</v>
      </c>
      <c r="K66" s="250">
        <v>1439230.52</v>
      </c>
      <c r="L66" s="232">
        <v>0</v>
      </c>
      <c r="M66" s="232">
        <v>0</v>
      </c>
      <c r="O66" s="232">
        <v>5300</v>
      </c>
      <c r="R66" s="250">
        <v>-617694.13</v>
      </c>
      <c r="S66" s="250">
        <v>3437556.74</v>
      </c>
      <c r="T66" s="73">
        <v>47852.38</v>
      </c>
      <c r="W66" s="73">
        <v>331383</v>
      </c>
      <c r="Y66" s="90">
        <v>384083</v>
      </c>
      <c r="AA66" s="90">
        <v>62716.45</v>
      </c>
      <c r="AB66" s="90">
        <v>114133.72</v>
      </c>
      <c r="AF66" s="73">
        <f t="shared" si="7"/>
        <v>443191.57</v>
      </c>
      <c r="AG66" s="78">
        <f t="shared" si="8"/>
        <v>5300</v>
      </c>
      <c r="AH66" s="21">
        <f t="shared" si="3"/>
        <v>437891.57</v>
      </c>
      <c r="AI66" s="22">
        <f t="shared" si="4"/>
        <v>379235.38</v>
      </c>
      <c r="AJ66" s="16">
        <f t="shared" si="5"/>
        <v>560933.17000000004</v>
      </c>
      <c r="AK66" s="26">
        <f t="shared" si="6"/>
        <v>-181697.79000000004</v>
      </c>
    </row>
    <row r="67" spans="1:37" x14ac:dyDescent="0.2">
      <c r="A67" s="1" t="s">
        <v>442</v>
      </c>
      <c r="B67" s="1" t="s">
        <v>443</v>
      </c>
      <c r="C67" s="65">
        <v>7208</v>
      </c>
      <c r="D67" s="65" t="s">
        <v>1077</v>
      </c>
      <c r="E67" s="250" t="s">
        <v>3005</v>
      </c>
      <c r="F67" s="89">
        <v>502610.72</v>
      </c>
      <c r="G67" s="89">
        <v>0</v>
      </c>
      <c r="H67" s="89">
        <v>50166.61</v>
      </c>
      <c r="J67" s="250">
        <v>1382749.73</v>
      </c>
      <c r="K67" s="250">
        <v>281492.46000000002</v>
      </c>
      <c r="L67" s="232">
        <v>0</v>
      </c>
      <c r="M67" s="232">
        <v>0</v>
      </c>
      <c r="O67" s="232">
        <v>12530</v>
      </c>
      <c r="R67" s="250">
        <v>1634176.38</v>
      </c>
      <c r="S67" s="250">
        <v>785641.8</v>
      </c>
      <c r="T67" s="73">
        <v>36378.39</v>
      </c>
      <c r="W67" s="73">
        <v>301676</v>
      </c>
      <c r="Y67" s="90">
        <v>361808</v>
      </c>
      <c r="AA67" s="90">
        <v>70452.91</v>
      </c>
      <c r="AB67" s="90">
        <v>37102.54</v>
      </c>
      <c r="AF67" s="73">
        <f t="shared" si="7"/>
        <v>552777.32999999996</v>
      </c>
      <c r="AG67" s="78">
        <f t="shared" si="8"/>
        <v>12530</v>
      </c>
      <c r="AH67" s="21">
        <f t="shared" si="3"/>
        <v>540247.32999999996</v>
      </c>
      <c r="AI67" s="22">
        <f t="shared" si="4"/>
        <v>338054.39</v>
      </c>
      <c r="AJ67" s="16">
        <f t="shared" si="5"/>
        <v>469363.45</v>
      </c>
      <c r="AK67" s="26">
        <f t="shared" si="6"/>
        <v>-131309.06</v>
      </c>
    </row>
    <row r="68" spans="1:37" x14ac:dyDescent="0.2">
      <c r="A68" s="1" t="s">
        <v>446</v>
      </c>
      <c r="B68" s="1" t="s">
        <v>447</v>
      </c>
      <c r="C68" s="65">
        <v>2983</v>
      </c>
      <c r="D68" s="65" t="s">
        <v>1078</v>
      </c>
      <c r="E68" s="250" t="s">
        <v>3006</v>
      </c>
      <c r="F68" s="89">
        <v>639925.31000000006</v>
      </c>
      <c r="G68" s="89">
        <v>7839</v>
      </c>
      <c r="H68" s="89">
        <v>39214.639999999999</v>
      </c>
      <c r="J68" s="250">
        <v>359736.94</v>
      </c>
      <c r="K68" s="250">
        <v>98503.01</v>
      </c>
      <c r="L68" s="232">
        <v>486</v>
      </c>
      <c r="M68" s="232">
        <v>5812.73</v>
      </c>
      <c r="O68" s="232">
        <v>334.52</v>
      </c>
      <c r="S68" s="250">
        <v>2929218.73</v>
      </c>
      <c r="T68" s="73">
        <v>610296.69999999995</v>
      </c>
      <c r="W68" s="73">
        <v>129970</v>
      </c>
      <c r="Y68" s="90">
        <v>397117</v>
      </c>
      <c r="AA68" s="90">
        <v>107536.83</v>
      </c>
      <c r="AB68" s="90">
        <v>102581.08</v>
      </c>
      <c r="AF68" s="73">
        <f t="shared" ref="AF68:AF86" si="9">SUM(F68:I68)</f>
        <v>686978.95000000007</v>
      </c>
      <c r="AG68" s="78">
        <f t="shared" ref="AG68:AG86" si="10">SUM(L68:O68)</f>
        <v>6633.25</v>
      </c>
      <c r="AH68" s="21">
        <f t="shared" si="3"/>
        <v>680345.70000000007</v>
      </c>
      <c r="AI68" s="22">
        <f t="shared" si="4"/>
        <v>740266.7</v>
      </c>
      <c r="AJ68" s="16">
        <f t="shared" si="5"/>
        <v>607234.91</v>
      </c>
      <c r="AK68" s="26">
        <f t="shared" si="6"/>
        <v>133031.78999999992</v>
      </c>
    </row>
    <row r="69" spans="1:37" x14ac:dyDescent="0.2">
      <c r="A69" s="1" t="s">
        <v>446</v>
      </c>
      <c r="B69" s="1" t="s">
        <v>447</v>
      </c>
      <c r="C69" s="65">
        <v>3185</v>
      </c>
      <c r="D69" s="65" t="s">
        <v>1079</v>
      </c>
      <c r="E69" s="250" t="s">
        <v>3007</v>
      </c>
      <c r="F69" s="89">
        <v>27310.75</v>
      </c>
      <c r="G69" s="89">
        <v>0</v>
      </c>
      <c r="H69" s="89">
        <v>27852.78</v>
      </c>
      <c r="J69" s="250">
        <v>1489407.14</v>
      </c>
      <c r="K69" s="250">
        <v>135655.98000000001</v>
      </c>
      <c r="O69" s="232">
        <v>-103.6</v>
      </c>
      <c r="S69" s="250">
        <v>574529.34</v>
      </c>
      <c r="T69" s="73">
        <v>216655.53</v>
      </c>
      <c r="W69" s="73">
        <v>153643</v>
      </c>
      <c r="Y69" s="90">
        <v>225582</v>
      </c>
      <c r="AA69" s="90">
        <v>189313.02</v>
      </c>
      <c r="AB69" s="90">
        <v>65511.51</v>
      </c>
      <c r="AF69" s="73">
        <f t="shared" si="9"/>
        <v>55163.53</v>
      </c>
      <c r="AG69" s="78">
        <f t="shared" si="10"/>
        <v>-103.6</v>
      </c>
      <c r="AH69" s="21">
        <f t="shared" ref="AH69:AH86" si="11">AF69-AG69</f>
        <v>55267.13</v>
      </c>
      <c r="AI69" s="22">
        <f t="shared" ref="AI69:AI86" si="12">SUM(T69:X69)</f>
        <v>370298.53</v>
      </c>
      <c r="AJ69" s="16">
        <f t="shared" ref="AJ69:AJ86" si="13">SUM(Y69:AE69)</f>
        <v>480406.53</v>
      </c>
      <c r="AK69" s="26">
        <f t="shared" ref="AK69:AK83" si="14">AI69-AJ69</f>
        <v>-110108</v>
      </c>
    </row>
    <row r="70" spans="1:37" x14ac:dyDescent="0.2">
      <c r="A70" s="1" t="s">
        <v>446</v>
      </c>
      <c r="B70" s="1" t="s">
        <v>447</v>
      </c>
      <c r="C70" s="65">
        <v>5687</v>
      </c>
      <c r="D70" s="65" t="s">
        <v>1080</v>
      </c>
      <c r="E70" s="250" t="s">
        <v>3008</v>
      </c>
      <c r="F70" s="89">
        <v>165944.59</v>
      </c>
      <c r="G70" s="89">
        <v>17500</v>
      </c>
      <c r="H70" s="89">
        <v>53354.25</v>
      </c>
      <c r="J70" s="250">
        <v>119635.24</v>
      </c>
      <c r="K70" s="250">
        <v>324021.19</v>
      </c>
      <c r="S70" s="250">
        <v>2183187.2799999998</v>
      </c>
      <c r="T70" s="73">
        <v>612050.48</v>
      </c>
      <c r="W70" s="73">
        <v>401002</v>
      </c>
      <c r="Y70" s="90">
        <v>550333</v>
      </c>
      <c r="AA70" s="90">
        <v>147787.28</v>
      </c>
      <c r="AB70" s="90">
        <v>42191.44</v>
      </c>
      <c r="AF70" s="73">
        <f t="shared" si="9"/>
        <v>236798.84</v>
      </c>
      <c r="AG70" s="78">
        <f t="shared" si="10"/>
        <v>0</v>
      </c>
      <c r="AH70" s="21">
        <f t="shared" si="11"/>
        <v>236798.84</v>
      </c>
      <c r="AI70" s="22">
        <f t="shared" si="12"/>
        <v>1013052.48</v>
      </c>
      <c r="AJ70" s="16">
        <f t="shared" si="13"/>
        <v>740311.72</v>
      </c>
      <c r="AK70" s="26">
        <f t="shared" si="14"/>
        <v>272740.76</v>
      </c>
    </row>
    <row r="71" spans="1:37" x14ac:dyDescent="0.2">
      <c r="A71" s="1" t="s">
        <v>446</v>
      </c>
      <c r="B71" s="1" t="s">
        <v>447</v>
      </c>
      <c r="C71" s="65">
        <v>5400</v>
      </c>
      <c r="D71" s="65" t="s">
        <v>1081</v>
      </c>
      <c r="E71" s="250" t="s">
        <v>3009</v>
      </c>
      <c r="F71" s="89">
        <v>1501349.74</v>
      </c>
      <c r="H71" s="89">
        <v>65605</v>
      </c>
      <c r="J71" s="250">
        <v>1515599.74</v>
      </c>
      <c r="K71" s="250">
        <v>47509.919999999998</v>
      </c>
      <c r="M71" s="232">
        <v>15680</v>
      </c>
      <c r="S71" s="250">
        <v>1562778.07</v>
      </c>
      <c r="T71" s="73">
        <v>323736.81</v>
      </c>
      <c r="W71" s="73">
        <v>172011</v>
      </c>
      <c r="Y71" s="90">
        <v>329439</v>
      </c>
      <c r="AA71" s="90">
        <v>151962.01</v>
      </c>
      <c r="AB71" s="90">
        <v>55798.81</v>
      </c>
      <c r="AF71" s="73">
        <f t="shared" si="9"/>
        <v>1566954.74</v>
      </c>
      <c r="AG71" s="78">
        <f t="shared" si="10"/>
        <v>15680</v>
      </c>
      <c r="AH71" s="21">
        <f t="shared" si="11"/>
        <v>1551274.74</v>
      </c>
      <c r="AI71" s="22">
        <f t="shared" si="12"/>
        <v>495747.81</v>
      </c>
      <c r="AJ71" s="16">
        <f t="shared" si="13"/>
        <v>537199.82000000007</v>
      </c>
      <c r="AK71" s="26">
        <f t="shared" si="14"/>
        <v>-41452.010000000068</v>
      </c>
    </row>
    <row r="72" spans="1:37" x14ac:dyDescent="0.2">
      <c r="A72" s="1" t="s">
        <v>446</v>
      </c>
      <c r="B72" s="1" t="s">
        <v>447</v>
      </c>
      <c r="C72" s="65">
        <v>9957</v>
      </c>
      <c r="D72" s="65" t="s">
        <v>1082</v>
      </c>
      <c r="E72" s="250" t="s">
        <v>3010</v>
      </c>
      <c r="F72" s="89">
        <v>722541.31</v>
      </c>
      <c r="H72" s="89">
        <v>34000</v>
      </c>
      <c r="J72" s="250">
        <v>1825121.8</v>
      </c>
      <c r="K72" s="250">
        <v>501729.64</v>
      </c>
      <c r="N72" s="232">
        <v>13000</v>
      </c>
      <c r="S72" s="250">
        <v>1881658.83</v>
      </c>
      <c r="T72" s="73">
        <v>466094.24</v>
      </c>
      <c r="W72" s="73">
        <v>452725</v>
      </c>
      <c r="Y72" s="90">
        <v>705416</v>
      </c>
      <c r="AA72" s="90">
        <v>173241.72</v>
      </c>
      <c r="AB72" s="90">
        <v>67217.490000000005</v>
      </c>
      <c r="AF72" s="73">
        <f t="shared" si="9"/>
        <v>756541.31</v>
      </c>
      <c r="AG72" s="78">
        <f t="shared" si="10"/>
        <v>13000</v>
      </c>
      <c r="AH72" s="21">
        <f t="shared" si="11"/>
        <v>743541.31</v>
      </c>
      <c r="AI72" s="22">
        <f t="shared" si="12"/>
        <v>918819.24</v>
      </c>
      <c r="AJ72" s="16">
        <f t="shared" si="13"/>
        <v>945875.21</v>
      </c>
      <c r="AK72" s="26">
        <f t="shared" si="14"/>
        <v>-27055.969999999972</v>
      </c>
    </row>
    <row r="73" spans="1:37" x14ac:dyDescent="0.2">
      <c r="A73" s="1" t="s">
        <v>446</v>
      </c>
      <c r="B73" s="1" t="s">
        <v>447</v>
      </c>
      <c r="C73" s="65">
        <v>2898</v>
      </c>
      <c r="D73" s="65" t="s">
        <v>1083</v>
      </c>
      <c r="E73" s="250" t="s">
        <v>3011</v>
      </c>
      <c r="F73" s="89">
        <v>606016.79</v>
      </c>
      <c r="H73" s="89">
        <v>82648.83</v>
      </c>
      <c r="J73" s="250">
        <v>246979.1</v>
      </c>
      <c r="K73" s="250">
        <v>187876.88</v>
      </c>
      <c r="O73" s="232">
        <v>350</v>
      </c>
      <c r="S73" s="250">
        <v>1497958.46</v>
      </c>
      <c r="T73" s="73">
        <v>189768.67</v>
      </c>
      <c r="W73" s="73">
        <v>189309</v>
      </c>
      <c r="Y73" s="90">
        <v>247971</v>
      </c>
      <c r="AA73" s="90">
        <v>100940.81</v>
      </c>
      <c r="AB73" s="90">
        <v>39761.599999999999</v>
      </c>
      <c r="AF73" s="73">
        <f t="shared" si="9"/>
        <v>688665.62</v>
      </c>
      <c r="AG73" s="78">
        <f t="shared" si="10"/>
        <v>350</v>
      </c>
      <c r="AH73" s="21">
        <f t="shared" si="11"/>
        <v>688315.62</v>
      </c>
      <c r="AI73" s="22">
        <f t="shared" si="12"/>
        <v>379077.67000000004</v>
      </c>
      <c r="AJ73" s="16">
        <f t="shared" si="13"/>
        <v>388673.41</v>
      </c>
      <c r="AK73" s="26">
        <f t="shared" si="14"/>
        <v>-9595.7399999999325</v>
      </c>
    </row>
    <row r="74" spans="1:37" x14ac:dyDescent="0.2">
      <c r="A74" s="1" t="s">
        <v>446</v>
      </c>
      <c r="B74" s="1" t="s">
        <v>447</v>
      </c>
      <c r="C74" s="65">
        <v>3080</v>
      </c>
      <c r="D74" s="65" t="s">
        <v>1084</v>
      </c>
      <c r="E74" s="250" t="s">
        <v>3012</v>
      </c>
      <c r="F74" s="89">
        <v>79986.759999999995</v>
      </c>
      <c r="H74" s="89">
        <v>29840.11</v>
      </c>
      <c r="J74" s="250">
        <v>1082052.3</v>
      </c>
      <c r="K74" s="250">
        <v>140016.01999999999</v>
      </c>
      <c r="L74" s="232">
        <v>162</v>
      </c>
      <c r="M74" s="232">
        <v>-1892.19</v>
      </c>
      <c r="O74" s="232">
        <v>22639.56</v>
      </c>
      <c r="S74" s="250">
        <v>2412599.04</v>
      </c>
      <c r="T74" s="73">
        <v>181468.46</v>
      </c>
      <c r="W74" s="73">
        <v>128401</v>
      </c>
      <c r="Y74" s="90">
        <v>234446</v>
      </c>
      <c r="AA74" s="90">
        <v>129822.06</v>
      </c>
      <c r="AB74" s="90">
        <v>35321.379999999997</v>
      </c>
      <c r="AF74" s="73">
        <f t="shared" si="9"/>
        <v>109826.87</v>
      </c>
      <c r="AG74" s="78">
        <f t="shared" si="10"/>
        <v>20909.370000000003</v>
      </c>
      <c r="AH74" s="21">
        <f t="shared" si="11"/>
        <v>88917.5</v>
      </c>
      <c r="AI74" s="22">
        <f t="shared" si="12"/>
        <v>309869.45999999996</v>
      </c>
      <c r="AJ74" s="16">
        <f t="shared" si="13"/>
        <v>399589.44</v>
      </c>
      <c r="AK74" s="26">
        <f t="shared" si="14"/>
        <v>-89719.98000000004</v>
      </c>
    </row>
    <row r="75" spans="1:37" x14ac:dyDescent="0.2">
      <c r="A75" s="1" t="s">
        <v>450</v>
      </c>
      <c r="B75" s="1" t="s">
        <v>451</v>
      </c>
      <c r="C75" s="65">
        <v>5394</v>
      </c>
      <c r="D75" s="65" t="s">
        <v>1085</v>
      </c>
      <c r="E75" s="250" t="s">
        <v>3013</v>
      </c>
      <c r="F75" s="89">
        <v>350018.4</v>
      </c>
      <c r="H75" s="89">
        <v>4421.6899999999996</v>
      </c>
      <c r="J75" s="250">
        <v>914718.06</v>
      </c>
      <c r="K75" s="250">
        <v>1997608.72</v>
      </c>
      <c r="L75" s="232">
        <v>25000</v>
      </c>
      <c r="M75" s="232">
        <v>36989.5</v>
      </c>
      <c r="O75" s="232">
        <v>11.22</v>
      </c>
      <c r="R75" s="250">
        <v>-1228.0899999999999</v>
      </c>
      <c r="S75" s="250">
        <v>2174520.91</v>
      </c>
      <c r="T75" s="73">
        <v>532148.30000000005</v>
      </c>
      <c r="W75" s="73">
        <v>268305.5</v>
      </c>
      <c r="Y75" s="90">
        <v>432680.5</v>
      </c>
      <c r="AA75" s="90">
        <v>82973.06</v>
      </c>
      <c r="AB75" s="90">
        <v>113022.3</v>
      </c>
      <c r="AF75" s="73">
        <f t="shared" si="9"/>
        <v>354440.09</v>
      </c>
      <c r="AG75" s="78">
        <f t="shared" si="10"/>
        <v>62000.72</v>
      </c>
      <c r="AH75" s="21">
        <f t="shared" si="11"/>
        <v>292439.37</v>
      </c>
      <c r="AI75" s="22">
        <f t="shared" si="12"/>
        <v>800453.8</v>
      </c>
      <c r="AJ75" s="16">
        <f t="shared" si="13"/>
        <v>628675.86</v>
      </c>
      <c r="AK75" s="26">
        <f t="shared" si="14"/>
        <v>171777.94000000006</v>
      </c>
    </row>
    <row r="76" spans="1:37" x14ac:dyDescent="0.2">
      <c r="A76" s="1" t="s">
        <v>450</v>
      </c>
      <c r="B76" s="1" t="s">
        <v>451</v>
      </c>
      <c r="C76" s="65">
        <v>6493</v>
      </c>
      <c r="D76" s="65" t="s">
        <v>1086</v>
      </c>
      <c r="E76" s="250" t="s">
        <v>3014</v>
      </c>
      <c r="F76" s="89">
        <v>336283.82</v>
      </c>
      <c r="H76" s="89">
        <v>54858.71</v>
      </c>
      <c r="J76" s="250">
        <v>1254678.42</v>
      </c>
      <c r="K76" s="250">
        <v>951507.29</v>
      </c>
      <c r="M76" s="232">
        <v>19328</v>
      </c>
      <c r="O76" s="232">
        <v>46.36</v>
      </c>
      <c r="R76" s="250">
        <v>386828.45</v>
      </c>
      <c r="S76" s="250">
        <v>2426315.1</v>
      </c>
      <c r="T76" s="73">
        <v>250996.5</v>
      </c>
      <c r="W76" s="73">
        <v>166803</v>
      </c>
      <c r="Y76" s="90">
        <v>312106</v>
      </c>
      <c r="AA76" s="90">
        <v>144501.13</v>
      </c>
      <c r="AB76" s="90">
        <v>152449.04</v>
      </c>
      <c r="AF76" s="73">
        <f t="shared" si="9"/>
        <v>391142.53</v>
      </c>
      <c r="AG76" s="78">
        <f t="shared" si="10"/>
        <v>19374.36</v>
      </c>
      <c r="AH76" s="21">
        <f t="shared" si="11"/>
        <v>371768.17000000004</v>
      </c>
      <c r="AI76" s="22">
        <f t="shared" si="12"/>
        <v>417799.5</v>
      </c>
      <c r="AJ76" s="16">
        <f t="shared" si="13"/>
        <v>609056.17000000004</v>
      </c>
      <c r="AK76" s="26">
        <f t="shared" si="14"/>
        <v>-191256.67000000004</v>
      </c>
    </row>
    <row r="77" spans="1:37" x14ac:dyDescent="0.2">
      <c r="A77" s="1" t="s">
        <v>450</v>
      </c>
      <c r="B77" s="1" t="s">
        <v>451</v>
      </c>
      <c r="C77" s="65">
        <v>2652</v>
      </c>
      <c r="D77" s="65" t="s">
        <v>1087</v>
      </c>
      <c r="E77" s="250" t="s">
        <v>3015</v>
      </c>
      <c r="F77" s="89">
        <v>200684.25</v>
      </c>
      <c r="H77" s="89">
        <v>1707.95</v>
      </c>
      <c r="J77" s="250">
        <v>177935.23</v>
      </c>
      <c r="K77" s="250">
        <v>140326</v>
      </c>
      <c r="M77" s="232">
        <v>7256</v>
      </c>
      <c r="O77" s="232">
        <v>4340.47</v>
      </c>
      <c r="R77" s="250">
        <v>-557512.43000000005</v>
      </c>
      <c r="S77" s="250">
        <v>1120243.3</v>
      </c>
      <c r="T77" s="73">
        <v>220623.2</v>
      </c>
      <c r="W77" s="73">
        <v>87818.5</v>
      </c>
      <c r="Y77" s="90">
        <v>202495.5</v>
      </c>
      <c r="AA77" s="90">
        <v>50273.5</v>
      </c>
      <c r="AB77" s="90">
        <v>28453.8</v>
      </c>
      <c r="AF77" s="73">
        <f t="shared" si="9"/>
        <v>202392.2</v>
      </c>
      <c r="AG77" s="78">
        <f t="shared" si="10"/>
        <v>11596.470000000001</v>
      </c>
      <c r="AH77" s="21">
        <f t="shared" si="11"/>
        <v>190795.73</v>
      </c>
      <c r="AI77" s="22">
        <f t="shared" si="12"/>
        <v>308441.7</v>
      </c>
      <c r="AJ77" s="16">
        <f t="shared" si="13"/>
        <v>281222.8</v>
      </c>
      <c r="AK77" s="26">
        <f t="shared" si="14"/>
        <v>27218.900000000023</v>
      </c>
    </row>
    <row r="78" spans="1:37" x14ac:dyDescent="0.2">
      <c r="A78" s="1" t="s">
        <v>450</v>
      </c>
      <c r="B78" s="1" t="s">
        <v>451</v>
      </c>
      <c r="C78" s="65">
        <v>5048</v>
      </c>
      <c r="D78" s="65" t="s">
        <v>1088</v>
      </c>
      <c r="E78" s="250" t="s">
        <v>3016</v>
      </c>
      <c r="F78" s="89">
        <v>104902.47</v>
      </c>
      <c r="H78" s="89">
        <v>30270</v>
      </c>
      <c r="J78" s="250">
        <v>1116873.29</v>
      </c>
      <c r="K78" s="250">
        <v>332387.84000000003</v>
      </c>
      <c r="M78" s="232">
        <v>24508.9</v>
      </c>
      <c r="O78" s="232">
        <v>0.01</v>
      </c>
      <c r="S78" s="250">
        <v>2732486.08</v>
      </c>
      <c r="T78" s="73">
        <v>136482.84</v>
      </c>
      <c r="W78" s="73">
        <v>258527.5</v>
      </c>
      <c r="Y78" s="90">
        <v>401719.5</v>
      </c>
      <c r="AA78" s="90">
        <v>101693.86</v>
      </c>
      <c r="AB78" s="90">
        <v>55014.02</v>
      </c>
      <c r="AD78" s="90">
        <v>40</v>
      </c>
      <c r="AF78" s="73">
        <f t="shared" si="9"/>
        <v>135172.47</v>
      </c>
      <c r="AG78" s="78">
        <f t="shared" si="10"/>
        <v>24508.91</v>
      </c>
      <c r="AH78" s="21">
        <f t="shared" si="11"/>
        <v>110663.56</v>
      </c>
      <c r="AI78" s="22">
        <f t="shared" si="12"/>
        <v>395010.33999999997</v>
      </c>
      <c r="AJ78" s="16">
        <f t="shared" si="13"/>
        <v>558467.38</v>
      </c>
      <c r="AK78" s="26">
        <f t="shared" si="14"/>
        <v>-163457.04000000004</v>
      </c>
    </row>
    <row r="79" spans="1:37" x14ac:dyDescent="0.2">
      <c r="A79" s="1" t="s">
        <v>450</v>
      </c>
      <c r="B79" s="1" t="s">
        <v>451</v>
      </c>
      <c r="C79" s="65">
        <v>4607</v>
      </c>
      <c r="D79" s="65" t="s">
        <v>1089</v>
      </c>
      <c r="E79" s="250" t="s">
        <v>3017</v>
      </c>
      <c r="F79" s="89">
        <v>1353425.93</v>
      </c>
      <c r="H79" s="89">
        <v>4571.37</v>
      </c>
      <c r="J79" s="250">
        <v>1927479.53</v>
      </c>
      <c r="K79" s="250">
        <v>225559.25</v>
      </c>
      <c r="M79" s="232">
        <v>17228.310000000001</v>
      </c>
      <c r="O79" s="232">
        <v>0</v>
      </c>
      <c r="R79" s="250">
        <v>479</v>
      </c>
      <c r="S79" s="250">
        <v>3283107.89</v>
      </c>
      <c r="T79" s="73">
        <v>376511.42</v>
      </c>
      <c r="U79" s="73">
        <v>3000</v>
      </c>
      <c r="W79" s="73">
        <v>171153.5</v>
      </c>
      <c r="Y79" s="90">
        <v>308327.5</v>
      </c>
      <c r="AA79" s="90">
        <v>219694.24</v>
      </c>
      <c r="AB79" s="90">
        <v>53739.88</v>
      </c>
      <c r="AD79" s="90">
        <v>150000</v>
      </c>
      <c r="AF79" s="73">
        <f t="shared" si="9"/>
        <v>1357997.3</v>
      </c>
      <c r="AG79" s="78">
        <f t="shared" si="10"/>
        <v>17228.310000000001</v>
      </c>
      <c r="AH79" s="21">
        <f t="shared" si="11"/>
        <v>1340768.99</v>
      </c>
      <c r="AI79" s="22">
        <f t="shared" si="12"/>
        <v>550664.91999999993</v>
      </c>
      <c r="AJ79" s="16">
        <f t="shared" si="13"/>
        <v>731761.62</v>
      </c>
      <c r="AK79" s="26">
        <f t="shared" si="14"/>
        <v>-181096.70000000007</v>
      </c>
    </row>
    <row r="80" spans="1:37" x14ac:dyDescent="0.2">
      <c r="A80" s="1" t="s">
        <v>450</v>
      </c>
      <c r="B80" s="1" t="s">
        <v>451</v>
      </c>
      <c r="C80" s="65">
        <v>3828</v>
      </c>
      <c r="D80" s="65" t="s">
        <v>1090</v>
      </c>
      <c r="E80" s="250" t="s">
        <v>3021</v>
      </c>
      <c r="F80" s="89">
        <v>478963.29</v>
      </c>
      <c r="H80" s="89">
        <v>13170</v>
      </c>
      <c r="J80" s="250">
        <v>516998.82</v>
      </c>
      <c r="K80" s="250">
        <v>276187.61</v>
      </c>
      <c r="M80" s="232">
        <v>10228</v>
      </c>
      <c r="O80" s="232">
        <v>28.03</v>
      </c>
      <c r="R80" s="250">
        <v>-295737.84000000003</v>
      </c>
      <c r="S80" s="250">
        <v>1600443.98</v>
      </c>
      <c r="T80" s="73">
        <v>213163.5</v>
      </c>
      <c r="W80" s="73">
        <v>178773</v>
      </c>
      <c r="Y80" s="90">
        <v>276680</v>
      </c>
      <c r="AA80" s="90">
        <v>82645.84</v>
      </c>
      <c r="AB80" s="90">
        <v>48666.11</v>
      </c>
      <c r="AF80" s="73">
        <f t="shared" si="9"/>
        <v>492133.29</v>
      </c>
      <c r="AG80" s="78">
        <f t="shared" si="10"/>
        <v>10256.030000000001</v>
      </c>
      <c r="AH80" s="21">
        <f t="shared" si="11"/>
        <v>481877.25999999995</v>
      </c>
      <c r="AI80" s="22">
        <f t="shared" si="12"/>
        <v>391936.5</v>
      </c>
      <c r="AJ80" s="16">
        <f t="shared" si="13"/>
        <v>407991.94999999995</v>
      </c>
      <c r="AK80" s="26">
        <f t="shared" si="14"/>
        <v>-16055.449999999953</v>
      </c>
    </row>
    <row r="81" spans="1:37" x14ac:dyDescent="0.2">
      <c r="A81" s="1" t="s">
        <v>454</v>
      </c>
      <c r="B81" s="1" t="s">
        <v>455</v>
      </c>
      <c r="C81" s="65">
        <v>1142</v>
      </c>
      <c r="D81" s="65" t="s">
        <v>1091</v>
      </c>
      <c r="E81" s="250" t="s">
        <v>2989</v>
      </c>
      <c r="F81" s="89">
        <v>971.02</v>
      </c>
      <c r="H81" s="89">
        <v>3858.35</v>
      </c>
      <c r="J81" s="250">
        <v>367728.98</v>
      </c>
      <c r="K81" s="250">
        <v>814604.29</v>
      </c>
      <c r="S81" s="250">
        <v>2663000</v>
      </c>
      <c r="T81" s="73">
        <v>94903.5</v>
      </c>
      <c r="W81" s="73">
        <v>180120</v>
      </c>
      <c r="Y81" s="90">
        <v>261500</v>
      </c>
      <c r="AA81" s="90">
        <v>12505.15</v>
      </c>
      <c r="AB81" s="90">
        <v>15534.72</v>
      </c>
      <c r="AF81" s="73">
        <f t="shared" si="9"/>
        <v>4829.37</v>
      </c>
      <c r="AG81" s="78">
        <f t="shared" si="10"/>
        <v>0</v>
      </c>
      <c r="AH81" s="21">
        <f t="shared" si="11"/>
        <v>4829.37</v>
      </c>
      <c r="AI81" s="22">
        <f t="shared" si="12"/>
        <v>275023.5</v>
      </c>
      <c r="AJ81" s="16">
        <f t="shared" si="13"/>
        <v>289539.87</v>
      </c>
      <c r="AK81" s="26">
        <f t="shared" si="14"/>
        <v>-14516.369999999995</v>
      </c>
    </row>
    <row r="82" spans="1:37" x14ac:dyDescent="0.2">
      <c r="A82" s="1" t="s">
        <v>454</v>
      </c>
      <c r="B82" s="1" t="s">
        <v>455</v>
      </c>
      <c r="C82" s="65">
        <v>1176</v>
      </c>
      <c r="D82" s="65" t="s">
        <v>1092</v>
      </c>
      <c r="E82" s="250" t="s">
        <v>2990</v>
      </c>
      <c r="F82" s="89">
        <v>259309.9</v>
      </c>
      <c r="H82" s="89">
        <v>8150.87</v>
      </c>
      <c r="J82" s="250">
        <v>314734.46000000002</v>
      </c>
      <c r="K82" s="250">
        <v>103215.19</v>
      </c>
      <c r="M82" s="232">
        <v>0</v>
      </c>
      <c r="R82" s="250">
        <v>-11290.12</v>
      </c>
      <c r="S82" s="250">
        <v>1891769.64</v>
      </c>
      <c r="T82" s="73">
        <v>100908.7</v>
      </c>
      <c r="W82" s="73">
        <v>49539</v>
      </c>
      <c r="Y82" s="90">
        <v>101935</v>
      </c>
      <c r="AA82" s="90">
        <v>22556.99</v>
      </c>
      <c r="AB82" s="90">
        <v>27401.040000000001</v>
      </c>
      <c r="AF82" s="73">
        <f t="shared" si="9"/>
        <v>267460.77</v>
      </c>
      <c r="AG82" s="78">
        <f t="shared" si="10"/>
        <v>0</v>
      </c>
      <c r="AH82" s="21">
        <f t="shared" si="11"/>
        <v>267460.77</v>
      </c>
      <c r="AI82" s="22">
        <f t="shared" si="12"/>
        <v>150447.70000000001</v>
      </c>
      <c r="AJ82" s="16">
        <f t="shared" si="13"/>
        <v>151893.03</v>
      </c>
      <c r="AK82" s="26">
        <f t="shared" si="14"/>
        <v>-1445.3299999999872</v>
      </c>
    </row>
    <row r="83" spans="1:37" x14ac:dyDescent="0.2">
      <c r="A83" s="1" t="s">
        <v>454</v>
      </c>
      <c r="B83" s="1" t="s">
        <v>455</v>
      </c>
      <c r="C83" s="65">
        <v>2332</v>
      </c>
      <c r="D83" s="65" t="s">
        <v>1093</v>
      </c>
      <c r="E83" s="250" t="s">
        <v>2995</v>
      </c>
      <c r="F83" s="89">
        <v>155719.67000000001</v>
      </c>
      <c r="H83" s="89">
        <v>9898.7900000000009</v>
      </c>
      <c r="J83" s="250">
        <v>816742.44</v>
      </c>
      <c r="K83" s="250">
        <v>217701.18</v>
      </c>
      <c r="Q83" s="250">
        <v>-541668.11</v>
      </c>
      <c r="R83" s="250">
        <v>-23876.85</v>
      </c>
      <c r="S83" s="250">
        <v>1861215.28</v>
      </c>
      <c r="T83" s="73">
        <v>115836.73</v>
      </c>
      <c r="W83" s="73">
        <v>196287</v>
      </c>
      <c r="Y83" s="90">
        <v>294517</v>
      </c>
      <c r="AA83" s="90">
        <v>79883.73</v>
      </c>
      <c r="AB83" s="90">
        <v>24511.24</v>
      </c>
      <c r="AF83" s="73">
        <f t="shared" si="9"/>
        <v>165618.46000000002</v>
      </c>
      <c r="AG83" s="78">
        <f t="shared" si="10"/>
        <v>0</v>
      </c>
      <c r="AH83" s="21">
        <f t="shared" si="11"/>
        <v>165618.46000000002</v>
      </c>
      <c r="AI83" s="22">
        <f t="shared" si="12"/>
        <v>312123.73</v>
      </c>
      <c r="AJ83" s="16">
        <f t="shared" si="13"/>
        <v>398911.97</v>
      </c>
      <c r="AK83" s="26">
        <f t="shared" si="14"/>
        <v>-86788.239999999991</v>
      </c>
    </row>
    <row r="84" spans="1:37" x14ac:dyDescent="0.2">
      <c r="A84" s="1" t="s">
        <v>454</v>
      </c>
      <c r="B84" s="1" t="s">
        <v>455</v>
      </c>
      <c r="C84" s="65">
        <v>2410</v>
      </c>
      <c r="D84" s="65" t="s">
        <v>1094</v>
      </c>
      <c r="E84" s="250" t="s">
        <v>2996</v>
      </c>
      <c r="F84" s="89">
        <v>1787.95</v>
      </c>
      <c r="H84" s="89">
        <v>4031.99</v>
      </c>
      <c r="J84" s="250">
        <v>299753.19</v>
      </c>
      <c r="K84" s="250">
        <v>34002.42</v>
      </c>
      <c r="S84" s="250">
        <v>1831896</v>
      </c>
      <c r="T84" s="73">
        <v>98821.99</v>
      </c>
      <c r="W84" s="73">
        <v>337740</v>
      </c>
      <c r="Y84" s="90">
        <v>387816</v>
      </c>
      <c r="AA84" s="90">
        <v>49927</v>
      </c>
      <c r="AB84" s="90">
        <v>12712.86</v>
      </c>
      <c r="AF84" s="73">
        <f t="shared" si="9"/>
        <v>5819.94</v>
      </c>
      <c r="AG84" s="78">
        <f t="shared" si="10"/>
        <v>0</v>
      </c>
      <c r="AH84" s="21">
        <f t="shared" si="11"/>
        <v>5819.94</v>
      </c>
      <c r="AI84" s="22">
        <f t="shared" si="12"/>
        <v>436561.99</v>
      </c>
      <c r="AJ84" s="16">
        <f t="shared" si="13"/>
        <v>450455.86</v>
      </c>
      <c r="AK84" s="26">
        <f>AI84-AJ84</f>
        <v>-13893.869999999995</v>
      </c>
    </row>
    <row r="85" spans="1:37" s="258" customFormat="1" x14ac:dyDescent="0.2">
      <c r="A85" s="258" t="s">
        <v>454</v>
      </c>
      <c r="B85" s="258" t="s">
        <v>455</v>
      </c>
      <c r="C85" s="259">
        <v>3521</v>
      </c>
      <c r="D85" s="259" t="s">
        <v>1095</v>
      </c>
      <c r="E85" s="250" t="s">
        <v>2997</v>
      </c>
      <c r="F85" s="89">
        <v>29534.46</v>
      </c>
      <c r="G85" s="89"/>
      <c r="H85" s="89">
        <v>15644.18</v>
      </c>
      <c r="I85" s="89"/>
      <c r="J85" s="250">
        <v>2697393.58</v>
      </c>
      <c r="K85" s="250">
        <v>102271.93</v>
      </c>
      <c r="L85" s="232"/>
      <c r="M85" s="232">
        <v>17200</v>
      </c>
      <c r="N85" s="232"/>
      <c r="O85" s="232"/>
      <c r="P85" s="250"/>
      <c r="Q85" s="250"/>
      <c r="R85" s="250">
        <v>174691.38</v>
      </c>
      <c r="S85" s="250">
        <v>4000000</v>
      </c>
      <c r="T85" s="73">
        <v>123203.39</v>
      </c>
      <c r="U85" s="73"/>
      <c r="V85" s="73"/>
      <c r="W85" s="73">
        <v>170394</v>
      </c>
      <c r="X85" s="73"/>
      <c r="Y85" s="90">
        <v>230250</v>
      </c>
      <c r="Z85" s="90"/>
      <c r="AA85" s="90">
        <v>58255.040000000001</v>
      </c>
      <c r="AB85" s="90">
        <v>51912.45</v>
      </c>
      <c r="AC85" s="90"/>
      <c r="AD85" s="90"/>
      <c r="AE85" s="90"/>
      <c r="AF85" s="73">
        <f t="shared" si="9"/>
        <v>45178.64</v>
      </c>
      <c r="AG85" s="78">
        <f t="shared" si="10"/>
        <v>17200</v>
      </c>
      <c r="AH85" s="21">
        <f t="shared" si="11"/>
        <v>27978.639999999999</v>
      </c>
      <c r="AI85" s="22">
        <f t="shared" si="12"/>
        <v>293597.39</v>
      </c>
      <c r="AJ85" s="16">
        <f t="shared" si="13"/>
        <v>340417.49</v>
      </c>
      <c r="AK85" s="26">
        <f t="shared" ref="AK85:AK86" si="15">AI85-AJ85</f>
        <v>-46820.099999999977</v>
      </c>
    </row>
    <row r="86" spans="1:37" x14ac:dyDescent="0.2">
      <c r="E86" s="250" t="s">
        <v>3020</v>
      </c>
      <c r="H86" s="89">
        <v>5095</v>
      </c>
      <c r="J86" s="250">
        <v>3246717.58</v>
      </c>
      <c r="K86" s="250">
        <v>348341.29</v>
      </c>
      <c r="Q86" s="250">
        <v>4221213.76</v>
      </c>
      <c r="R86" s="250">
        <v>-569999</v>
      </c>
      <c r="S86" s="250">
        <v>31316.240000000002</v>
      </c>
      <c r="W86" s="73">
        <v>106960</v>
      </c>
      <c r="X86" s="73">
        <v>34050</v>
      </c>
      <c r="Y86" s="90">
        <v>121510</v>
      </c>
      <c r="AA86" s="90">
        <v>45278.65</v>
      </c>
      <c r="AB86" s="90">
        <v>56598.48</v>
      </c>
      <c r="AF86" s="73">
        <f t="shared" si="9"/>
        <v>5095</v>
      </c>
      <c r="AG86" s="78">
        <f t="shared" si="10"/>
        <v>0</v>
      </c>
      <c r="AH86" s="21">
        <f t="shared" si="11"/>
        <v>5095</v>
      </c>
      <c r="AI86" s="22">
        <f t="shared" si="12"/>
        <v>141010</v>
      </c>
      <c r="AJ86" s="16">
        <f t="shared" si="13"/>
        <v>223387.13</v>
      </c>
      <c r="AK86" s="26">
        <f t="shared" si="15"/>
        <v>-82377.13</v>
      </c>
    </row>
    <row r="87" spans="1:37" x14ac:dyDescent="0.2">
      <c r="AF87" s="42"/>
      <c r="AG87" s="29"/>
      <c r="AH87" s="26"/>
      <c r="AI87" s="24"/>
      <c r="AJ87" s="23"/>
    </row>
    <row r="88" spans="1:37" x14ac:dyDescent="0.2">
      <c r="AF88" s="42"/>
      <c r="AG88" s="29"/>
      <c r="AH88" s="26"/>
      <c r="AI88" s="24"/>
      <c r="AJ88" s="23"/>
    </row>
    <row r="89" spans="1:37" x14ac:dyDescent="0.2">
      <c r="AF89" s="42"/>
      <c r="AG89" s="29"/>
      <c r="AH89" s="26"/>
      <c r="AI89" s="24"/>
      <c r="AJ89" s="23"/>
    </row>
    <row r="90" spans="1:37" x14ac:dyDescent="0.2">
      <c r="AF90" s="42"/>
      <c r="AG90" s="29"/>
      <c r="AH90" s="26"/>
      <c r="AI90" s="24"/>
      <c r="AJ90" s="23"/>
    </row>
    <row r="91" spans="1:37" x14ac:dyDescent="0.2">
      <c r="AF91" s="42"/>
      <c r="AG91" s="29"/>
      <c r="AH91" s="26"/>
      <c r="AI91" s="24"/>
      <c r="AJ91" s="23"/>
    </row>
    <row r="92" spans="1:37" x14ac:dyDescent="0.2">
      <c r="AF92" s="42"/>
      <c r="AG92" s="29"/>
      <c r="AH92" s="26"/>
      <c r="AI92" s="24"/>
      <c r="AJ92" s="23"/>
    </row>
    <row r="93" spans="1:37" x14ac:dyDescent="0.2">
      <c r="AF93" s="42"/>
      <c r="AG93" s="29"/>
      <c r="AH93" s="26"/>
      <c r="AI93" s="24"/>
      <c r="AJ93" s="23"/>
    </row>
    <row r="94" spans="1:37" x14ac:dyDescent="0.2">
      <c r="AF94" s="42"/>
      <c r="AG94" s="29"/>
      <c r="AH94" s="26"/>
      <c r="AI94" s="24"/>
      <c r="AJ94" s="23"/>
    </row>
    <row r="95" spans="1:37" x14ac:dyDescent="0.2">
      <c r="AF95" s="42"/>
      <c r="AG95" s="29"/>
      <c r="AH95" s="26"/>
      <c r="AI95" s="24"/>
      <c r="AJ95" s="23"/>
    </row>
    <row r="96" spans="1:37" x14ac:dyDescent="0.2">
      <c r="AF96" s="42"/>
      <c r="AG96" s="29"/>
      <c r="AH96" s="26"/>
      <c r="AI96" s="24"/>
      <c r="AJ96" s="23"/>
    </row>
    <row r="97" spans="32:36" x14ac:dyDescent="0.2">
      <c r="AF97" s="42"/>
      <c r="AG97" s="29"/>
      <c r="AH97" s="26"/>
      <c r="AI97" s="24"/>
      <c r="AJ97" s="23"/>
    </row>
    <row r="98" spans="32:36" x14ac:dyDescent="0.2">
      <c r="AF98" s="42"/>
      <c r="AG98" s="29"/>
      <c r="AH98" s="26"/>
      <c r="AI98" s="24"/>
      <c r="AJ98" s="23"/>
    </row>
    <row r="99" spans="32:36" x14ac:dyDescent="0.2">
      <c r="AF99" s="42"/>
      <c r="AG99" s="29"/>
      <c r="AH99" s="26"/>
      <c r="AI99" s="24"/>
      <c r="AJ99" s="23"/>
    </row>
    <row r="100" spans="32:36" x14ac:dyDescent="0.2">
      <c r="AF100" s="42"/>
      <c r="AG100" s="29"/>
      <c r="AH100" s="26"/>
      <c r="AI100" s="24"/>
      <c r="AJ100" s="23"/>
    </row>
    <row r="101" spans="32:36" x14ac:dyDescent="0.2">
      <c r="AF101" s="42"/>
      <c r="AG101" s="29"/>
      <c r="AH101" s="26"/>
      <c r="AI101" s="24"/>
      <c r="AJ101" s="23"/>
    </row>
    <row r="102" spans="32:36" x14ac:dyDescent="0.2">
      <c r="AF102" s="42"/>
      <c r="AG102" s="29"/>
      <c r="AH102" s="26"/>
      <c r="AI102" s="24"/>
      <c r="AJ102" s="23"/>
    </row>
    <row r="103" spans="32:36" x14ac:dyDescent="0.2">
      <c r="AF103" s="42"/>
      <c r="AG103" s="29"/>
      <c r="AH103" s="26"/>
      <c r="AI103" s="24"/>
      <c r="AJ103" s="23"/>
    </row>
    <row r="104" spans="32:36" x14ac:dyDescent="0.2">
      <c r="AF104" s="42"/>
      <c r="AG104" s="29"/>
      <c r="AH104" s="26"/>
      <c r="AI104" s="24"/>
      <c r="AJ104" s="23"/>
    </row>
    <row r="105" spans="32:36" x14ac:dyDescent="0.2">
      <c r="AF105" s="42"/>
      <c r="AG105" s="29"/>
      <c r="AH105" s="26"/>
      <c r="AI105" s="24"/>
      <c r="AJ105" s="23"/>
    </row>
    <row r="106" spans="32:36" x14ac:dyDescent="0.2">
      <c r="AF106" s="42"/>
      <c r="AG106" s="29"/>
      <c r="AH106" s="26"/>
      <c r="AI106" s="24"/>
      <c r="AJ106" s="23"/>
    </row>
    <row r="107" spans="32:36" x14ac:dyDescent="0.2">
      <c r="AF107" s="42"/>
      <c r="AG107" s="29"/>
      <c r="AH107" s="26"/>
      <c r="AI107" s="24"/>
      <c r="AJ107" s="23"/>
    </row>
    <row r="108" spans="32:36" x14ac:dyDescent="0.2">
      <c r="AF108" s="42"/>
      <c r="AG108" s="29"/>
      <c r="AH108" s="26"/>
      <c r="AI108" s="24"/>
      <c r="AJ108" s="23"/>
    </row>
    <row r="109" spans="32:36" x14ac:dyDescent="0.2">
      <c r="AF109" s="42"/>
      <c r="AG109" s="29"/>
      <c r="AH109" s="26"/>
      <c r="AI109" s="24"/>
      <c r="AJ109" s="23"/>
    </row>
    <row r="110" spans="32:36" x14ac:dyDescent="0.2">
      <c r="AF110" s="42"/>
      <c r="AG110" s="29"/>
      <c r="AH110" s="26"/>
      <c r="AI110" s="24"/>
      <c r="AJ110" s="23"/>
    </row>
    <row r="111" spans="32:36" x14ac:dyDescent="0.2">
      <c r="AF111" s="42"/>
      <c r="AG111" s="29"/>
      <c r="AH111" s="26"/>
      <c r="AI111" s="24"/>
      <c r="AJ111" s="23"/>
    </row>
    <row r="112" spans="32:36" x14ac:dyDescent="0.2">
      <c r="AF112" s="42"/>
      <c r="AG112" s="29"/>
      <c r="AH112" s="26"/>
      <c r="AI112" s="24"/>
      <c r="AJ112" s="23"/>
    </row>
    <row r="113" spans="32:36" x14ac:dyDescent="0.2">
      <c r="AF113" s="42"/>
      <c r="AG113" s="29"/>
      <c r="AH113" s="26"/>
      <c r="AI113" s="24"/>
      <c r="AJ113" s="23"/>
    </row>
    <row r="114" spans="32:36" x14ac:dyDescent="0.2">
      <c r="AF114" s="42"/>
      <c r="AG114" s="29"/>
      <c r="AH114" s="26"/>
      <c r="AI114" s="24"/>
      <c r="AJ114" s="23"/>
    </row>
    <row r="115" spans="32:36" x14ac:dyDescent="0.2">
      <c r="AF115" s="42"/>
      <c r="AG115" s="29"/>
      <c r="AH115" s="26"/>
      <c r="AI115" s="24"/>
      <c r="AJ115" s="23"/>
    </row>
    <row r="116" spans="32:36" x14ac:dyDescent="0.2">
      <c r="AF116" s="42"/>
      <c r="AG116" s="29"/>
      <c r="AH116" s="26"/>
      <c r="AI116" s="24"/>
      <c r="AJ116" s="23"/>
    </row>
    <row r="117" spans="32:36" x14ac:dyDescent="0.2">
      <c r="AF117" s="42"/>
      <c r="AG117" s="29"/>
      <c r="AH117" s="26"/>
      <c r="AI117" s="24"/>
      <c r="AJ117" s="23"/>
    </row>
    <row r="118" spans="32:36" x14ac:dyDescent="0.2">
      <c r="AF118" s="42"/>
      <c r="AG118" s="29"/>
      <c r="AH118" s="26"/>
      <c r="AI118" s="24"/>
      <c r="AJ118" s="23"/>
    </row>
    <row r="119" spans="32:36" x14ac:dyDescent="0.2">
      <c r="AF119" s="42"/>
      <c r="AG119" s="29"/>
      <c r="AH119" s="26"/>
      <c r="AI119" s="24"/>
      <c r="AJ119" s="23"/>
    </row>
    <row r="120" spans="32:36" x14ac:dyDescent="0.2">
      <c r="AF120" s="42"/>
      <c r="AG120" s="29"/>
      <c r="AH120" s="26"/>
      <c r="AI120" s="24"/>
      <c r="AJ120" s="23"/>
    </row>
    <row r="121" spans="32:36" x14ac:dyDescent="0.2">
      <c r="AF121" s="42"/>
      <c r="AG121" s="29"/>
      <c r="AH121" s="26"/>
      <c r="AI121" s="24"/>
      <c r="AJ121" s="23"/>
    </row>
    <row r="122" spans="32:36" x14ac:dyDescent="0.2">
      <c r="AF122" s="42"/>
      <c r="AG122" s="29"/>
      <c r="AH122" s="26"/>
      <c r="AI122" s="24"/>
      <c r="AJ122" s="23"/>
    </row>
    <row r="123" spans="32:36" x14ac:dyDescent="0.2">
      <c r="AF123" s="42"/>
      <c r="AG123" s="29"/>
      <c r="AH123" s="26"/>
      <c r="AI123" s="24"/>
      <c r="AJ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6"/>
  <sheetViews>
    <sheetView topLeftCell="U1" zoomScale="70" zoomScaleNormal="70" workbookViewId="0">
      <selection activeCell="Y1" sqref="A1:Y1048576"/>
    </sheetView>
  </sheetViews>
  <sheetFormatPr defaultColWidth="9" defaultRowHeight="14.25" x14ac:dyDescent="0.2"/>
  <cols>
    <col min="1" max="1" width="40.375" style="251" bestFit="1" customWidth="1"/>
    <col min="2" max="2" width="33.125" style="229" bestFit="1" customWidth="1"/>
    <col min="3" max="3" width="32.25" style="229" bestFit="1" customWidth="1"/>
    <col min="4" max="4" width="24" style="229" bestFit="1" customWidth="1"/>
    <col min="5" max="6" width="15.875" style="251" bestFit="1" customWidth="1"/>
    <col min="7" max="7" width="18" style="233" bestFit="1" customWidth="1"/>
    <col min="8" max="8" width="20.125" style="233" bestFit="1" customWidth="1"/>
    <col min="9" max="9" width="19.375" style="233" bestFit="1" customWidth="1"/>
    <col min="10" max="10" width="21.5" style="233" bestFit="1" customWidth="1"/>
    <col min="11" max="11" width="23.625" style="251" bestFit="1" customWidth="1"/>
    <col min="12" max="12" width="27.75" style="251" bestFit="1" customWidth="1"/>
    <col min="13" max="13" width="27.875" style="251" bestFit="1" customWidth="1"/>
    <col min="14" max="14" width="15.875" style="230" bestFit="1" customWidth="1"/>
    <col min="15" max="15" width="27.375" style="230" bestFit="1" customWidth="1"/>
    <col min="16" max="16" width="36.875" style="230" bestFit="1" customWidth="1"/>
    <col min="17" max="17" width="44.125" style="230" bestFit="1" customWidth="1"/>
    <col min="18" max="18" width="44.875" style="230" bestFit="1" customWidth="1"/>
    <col min="19" max="19" width="29" style="230" bestFit="1" customWidth="1"/>
    <col min="20" max="20" width="38.625" style="231" bestFit="1" customWidth="1"/>
    <col min="21" max="21" width="54.5" style="231" bestFit="1" customWidth="1"/>
    <col min="22" max="22" width="15.875" style="231" bestFit="1" customWidth="1"/>
    <col min="23" max="23" width="20.375" style="231" bestFit="1" customWidth="1"/>
    <col min="24" max="24" width="26.75" style="231" bestFit="1" customWidth="1"/>
    <col min="25" max="25" width="25.125" style="231" bestFit="1" customWidth="1"/>
    <col min="26" max="26" width="42.375" style="251" bestFit="1" customWidth="1"/>
    <col min="27" max="27" width="30.875" style="251" bestFit="1" customWidth="1"/>
    <col min="28" max="28" width="31.625" style="251" bestFit="1" customWidth="1"/>
    <col min="29" max="29" width="33.125" style="251" bestFit="1" customWidth="1"/>
    <col min="30" max="16384" width="9" style="251"/>
  </cols>
  <sheetData>
    <row r="1" spans="1:25" x14ac:dyDescent="0.2">
      <c r="A1" s="251" t="s">
        <v>2457</v>
      </c>
      <c r="B1" s="229" t="s">
        <v>2463</v>
      </c>
      <c r="C1" s="229" t="s">
        <v>2465</v>
      </c>
      <c r="D1" s="229" t="s">
        <v>2467</v>
      </c>
      <c r="E1" s="251" t="s">
        <v>2469</v>
      </c>
      <c r="F1" s="251" t="s">
        <v>2471</v>
      </c>
      <c r="G1" s="233" t="s">
        <v>2475</v>
      </c>
      <c r="H1" s="233" t="s">
        <v>2477</v>
      </c>
      <c r="I1" s="233" t="s">
        <v>2481</v>
      </c>
      <c r="J1" s="233" t="s">
        <v>2483</v>
      </c>
      <c r="K1" s="251" t="s">
        <v>2487</v>
      </c>
      <c r="L1" s="251" t="s">
        <v>2489</v>
      </c>
      <c r="M1" s="251" t="s">
        <v>2491</v>
      </c>
      <c r="N1" s="230" t="s">
        <v>2493</v>
      </c>
      <c r="O1" s="230" t="s">
        <v>2495</v>
      </c>
      <c r="P1" s="230" t="s">
        <v>2497</v>
      </c>
      <c r="Q1" s="230" t="s">
        <v>2499</v>
      </c>
      <c r="R1" s="230" t="s">
        <v>2501</v>
      </c>
      <c r="S1" s="230" t="s">
        <v>2503</v>
      </c>
      <c r="T1" s="231" t="s">
        <v>2505</v>
      </c>
      <c r="U1" s="231" t="s">
        <v>2507</v>
      </c>
      <c r="V1" s="231" t="s">
        <v>2509</v>
      </c>
      <c r="W1" s="231" t="s">
        <v>2511</v>
      </c>
      <c r="X1" s="231" t="s">
        <v>2513</v>
      </c>
      <c r="Y1" s="231" t="s">
        <v>2515</v>
      </c>
    </row>
    <row r="2" spans="1:25" x14ac:dyDescent="0.2">
      <c r="A2" s="251" t="s">
        <v>2458</v>
      </c>
      <c r="B2" s="229" t="s">
        <v>2464</v>
      </c>
      <c r="C2" s="229" t="s">
        <v>2466</v>
      </c>
      <c r="D2" s="229" t="s">
        <v>2468</v>
      </c>
      <c r="E2" s="251" t="s">
        <v>2470</v>
      </c>
      <c r="F2" s="251" t="s">
        <v>2472</v>
      </c>
      <c r="G2" s="233" t="s">
        <v>2476</v>
      </c>
      <c r="H2" s="233" t="s">
        <v>2478</v>
      </c>
      <c r="I2" s="233" t="s">
        <v>2482</v>
      </c>
      <c r="J2" s="233" t="s">
        <v>2484</v>
      </c>
      <c r="K2" s="251" t="s">
        <v>2488</v>
      </c>
      <c r="L2" s="251" t="s">
        <v>2490</v>
      </c>
      <c r="M2" s="251" t="s">
        <v>2492</v>
      </c>
      <c r="N2" s="230" t="s">
        <v>2494</v>
      </c>
      <c r="O2" s="230" t="s">
        <v>2496</v>
      </c>
      <c r="P2" s="230" t="s">
        <v>2498</v>
      </c>
      <c r="Q2" s="230" t="s">
        <v>2500</v>
      </c>
      <c r="R2" s="230" t="s">
        <v>2502</v>
      </c>
      <c r="S2" s="230" t="s">
        <v>2504</v>
      </c>
      <c r="T2" s="231" t="s">
        <v>2506</v>
      </c>
      <c r="U2" s="231" t="s">
        <v>2508</v>
      </c>
      <c r="V2" s="231" t="s">
        <v>2510</v>
      </c>
      <c r="W2" s="231" t="s">
        <v>2512</v>
      </c>
      <c r="X2" s="231" t="s">
        <v>2514</v>
      </c>
      <c r="Y2" s="231" t="s">
        <v>2516</v>
      </c>
    </row>
    <row r="3" spans="1:25" x14ac:dyDescent="0.2">
      <c r="A3" s="251" t="s">
        <v>2459</v>
      </c>
      <c r="B3" s="229">
        <v>76799795.75</v>
      </c>
      <c r="C3" s="229">
        <v>952106</v>
      </c>
      <c r="D3" s="229">
        <v>13993303.369999999</v>
      </c>
      <c r="E3" s="251">
        <v>101551927.84999999</v>
      </c>
      <c r="F3" s="251">
        <v>29643890.809999999</v>
      </c>
      <c r="G3" s="233">
        <v>410037.74</v>
      </c>
      <c r="H3" s="233">
        <v>1253585.1399999999</v>
      </c>
      <c r="I3" s="233">
        <v>175007</v>
      </c>
      <c r="J3" s="233">
        <v>629200.42000000004</v>
      </c>
      <c r="K3" s="251">
        <v>-2750754.26</v>
      </c>
      <c r="L3" s="251">
        <v>-2950778.77</v>
      </c>
      <c r="M3" s="251">
        <v>335063752.67000002</v>
      </c>
      <c r="N3" s="230">
        <v>2291.7600000000002</v>
      </c>
      <c r="O3" s="230">
        <v>42254776.460000001</v>
      </c>
      <c r="P3" s="230">
        <v>1289877.0900000001</v>
      </c>
      <c r="Q3" s="230">
        <v>2515.2399999999998</v>
      </c>
      <c r="R3" s="230">
        <v>48934261.460000001</v>
      </c>
      <c r="S3" s="230">
        <v>7597987.3600000003</v>
      </c>
      <c r="T3" s="231">
        <v>70824121.859999999</v>
      </c>
      <c r="U3" s="231">
        <v>35808</v>
      </c>
      <c r="V3" s="231">
        <v>6676</v>
      </c>
      <c r="W3" s="231">
        <v>19411243.030000001</v>
      </c>
      <c r="X3" s="231">
        <v>4154323.84</v>
      </c>
      <c r="Y3" s="231">
        <v>108894</v>
      </c>
    </row>
    <row r="4" spans="1:25" x14ac:dyDescent="0.2">
      <c r="A4" s="251" t="s">
        <v>3026</v>
      </c>
      <c r="B4" s="229">
        <v>54.31</v>
      </c>
      <c r="E4" s="251">
        <v>426655</v>
      </c>
      <c r="H4" s="233">
        <v>1102</v>
      </c>
      <c r="L4" s="251">
        <v>-783704.51</v>
      </c>
      <c r="M4" s="251">
        <v>1209311.82</v>
      </c>
      <c r="R4" s="230">
        <v>298459</v>
      </c>
      <c r="S4" s="230">
        <v>121610</v>
      </c>
      <c r="T4" s="231">
        <v>364169</v>
      </c>
    </row>
    <row r="5" spans="1:25" x14ac:dyDescent="0.2">
      <c r="A5" s="251" t="s">
        <v>3027</v>
      </c>
      <c r="B5" s="229">
        <v>69589</v>
      </c>
      <c r="D5" s="229">
        <v>3385</v>
      </c>
      <c r="E5" s="251">
        <v>2407877.65</v>
      </c>
      <c r="F5" s="251">
        <v>5671.69</v>
      </c>
      <c r="L5" s="251">
        <v>1054556.18</v>
      </c>
      <c r="M5" s="251">
        <v>1382089.34</v>
      </c>
      <c r="N5" s="230">
        <v>17.82</v>
      </c>
      <c r="R5" s="230">
        <v>317852</v>
      </c>
      <c r="S5" s="230">
        <v>154970</v>
      </c>
      <c r="T5" s="231">
        <v>347422</v>
      </c>
      <c r="W5" s="231">
        <v>8840</v>
      </c>
    </row>
    <row r="6" spans="1:25" x14ac:dyDescent="0.2">
      <c r="A6" s="251" t="s">
        <v>3028</v>
      </c>
      <c r="B6" s="229">
        <v>200335.35999999999</v>
      </c>
      <c r="E6" s="251">
        <v>-22863.66</v>
      </c>
      <c r="F6" s="251">
        <v>183994.39</v>
      </c>
      <c r="J6" s="233">
        <v>318</v>
      </c>
      <c r="L6" s="251">
        <v>-1363051.91</v>
      </c>
      <c r="M6" s="251">
        <v>1532600</v>
      </c>
      <c r="R6" s="230">
        <v>231175</v>
      </c>
      <c r="S6" s="230">
        <v>450145</v>
      </c>
      <c r="T6" s="231">
        <v>471720</v>
      </c>
      <c r="W6" s="231">
        <v>18000</v>
      </c>
    </row>
    <row r="7" spans="1:25" x14ac:dyDescent="0.2">
      <c r="A7" s="251" t="s">
        <v>3029</v>
      </c>
      <c r="B7" s="229">
        <v>11898.86</v>
      </c>
      <c r="D7" s="229">
        <v>1660</v>
      </c>
      <c r="E7" s="251">
        <v>1824002</v>
      </c>
      <c r="F7" s="251">
        <v>8628.0499999999993</v>
      </c>
      <c r="L7" s="251">
        <v>-450241.09</v>
      </c>
      <c r="M7" s="251">
        <v>2300000</v>
      </c>
      <c r="R7" s="230">
        <v>202143</v>
      </c>
      <c r="S7" s="230">
        <v>158420</v>
      </c>
      <c r="T7" s="231">
        <v>253563</v>
      </c>
      <c r="W7" s="231">
        <v>3570</v>
      </c>
    </row>
    <row r="8" spans="1:25" x14ac:dyDescent="0.2">
      <c r="A8" s="251" t="s">
        <v>3030</v>
      </c>
      <c r="B8" s="229">
        <v>116192.65</v>
      </c>
      <c r="E8" s="251">
        <v>3003766.82</v>
      </c>
      <c r="F8" s="251">
        <v>294667.7</v>
      </c>
      <c r="L8" s="251">
        <v>2181333.2999999998</v>
      </c>
      <c r="M8" s="251">
        <v>1150000</v>
      </c>
      <c r="N8" s="230">
        <v>43.87</v>
      </c>
      <c r="R8" s="230">
        <v>280639</v>
      </c>
      <c r="S8" s="230">
        <v>220812</v>
      </c>
      <c r="T8" s="231">
        <v>348801</v>
      </c>
    </row>
    <row r="9" spans="1:25" x14ac:dyDescent="0.2">
      <c r="A9" s="251" t="s">
        <v>3031</v>
      </c>
      <c r="B9" s="229">
        <v>23501.4</v>
      </c>
      <c r="D9" s="229">
        <v>9940</v>
      </c>
      <c r="E9" s="251">
        <v>3069916.63</v>
      </c>
      <c r="F9" s="251">
        <v>34</v>
      </c>
      <c r="L9" s="251">
        <v>1853092.03</v>
      </c>
      <c r="M9" s="251">
        <v>1250300</v>
      </c>
      <c r="R9" s="230">
        <v>258674</v>
      </c>
      <c r="S9" s="230">
        <v>98200</v>
      </c>
      <c r="T9" s="231">
        <v>275474</v>
      </c>
    </row>
    <row r="10" spans="1:25" x14ac:dyDescent="0.2">
      <c r="A10" s="251" t="s">
        <v>3032</v>
      </c>
      <c r="B10" s="229">
        <v>49933.35</v>
      </c>
      <c r="D10" s="229">
        <v>0</v>
      </c>
      <c r="E10" s="251">
        <v>133835</v>
      </c>
      <c r="F10" s="251">
        <v>21</v>
      </c>
      <c r="L10" s="251">
        <v>-1358749.74</v>
      </c>
      <c r="M10" s="251">
        <v>1542339.31</v>
      </c>
      <c r="R10" s="230">
        <v>195496</v>
      </c>
      <c r="S10" s="230">
        <v>510122.2</v>
      </c>
      <c r="T10" s="231">
        <v>449496</v>
      </c>
      <c r="W10" s="231">
        <v>37322.42</v>
      </c>
    </row>
    <row r="11" spans="1:25" x14ac:dyDescent="0.2">
      <c r="A11" s="251" t="s">
        <v>3033</v>
      </c>
      <c r="B11" s="229">
        <v>101719.56</v>
      </c>
      <c r="E11" s="251">
        <v>1125003.55</v>
      </c>
      <c r="F11" s="251">
        <v>-12012.09</v>
      </c>
      <c r="L11" s="251">
        <v>-717888.98</v>
      </c>
      <c r="M11" s="251">
        <v>1850000</v>
      </c>
      <c r="R11" s="230">
        <v>561248.4</v>
      </c>
      <c r="S11" s="230">
        <v>222350</v>
      </c>
      <c r="T11" s="231">
        <v>585798.40000000002</v>
      </c>
      <c r="W11" s="231">
        <v>49000</v>
      </c>
    </row>
    <row r="12" spans="1:25" x14ac:dyDescent="0.2">
      <c r="A12" s="251" t="s">
        <v>3034</v>
      </c>
      <c r="B12" s="229">
        <v>102323.36</v>
      </c>
      <c r="D12" s="229">
        <v>38720</v>
      </c>
      <c r="E12" s="251">
        <v>286619.74</v>
      </c>
      <c r="F12" s="251">
        <v>21.1</v>
      </c>
      <c r="L12" s="251">
        <v>-796153.91</v>
      </c>
      <c r="M12" s="251">
        <v>1236758.5</v>
      </c>
      <c r="N12" s="230">
        <v>219.93</v>
      </c>
      <c r="R12" s="230">
        <v>430667.3</v>
      </c>
      <c r="S12" s="230">
        <v>158200</v>
      </c>
      <c r="T12" s="231">
        <v>477667.3</v>
      </c>
      <c r="W12" s="231">
        <v>15140.32</v>
      </c>
    </row>
    <row r="13" spans="1:25" x14ac:dyDescent="0.2">
      <c r="A13" s="251" t="s">
        <v>3035</v>
      </c>
      <c r="B13" s="229">
        <v>5361.65</v>
      </c>
      <c r="E13" s="251">
        <v>1744935.72</v>
      </c>
      <c r="F13" s="251">
        <v>10</v>
      </c>
      <c r="G13" s="233">
        <v>4000</v>
      </c>
      <c r="H13" s="233">
        <v>2083.73</v>
      </c>
      <c r="L13" s="251">
        <v>519855.64</v>
      </c>
      <c r="M13" s="251">
        <v>1223648</v>
      </c>
      <c r="R13" s="230">
        <v>233829</v>
      </c>
      <c r="S13" s="230">
        <v>225200</v>
      </c>
      <c r="T13" s="231">
        <v>318729</v>
      </c>
      <c r="W13" s="231">
        <v>14780</v>
      </c>
    </row>
    <row r="14" spans="1:25" x14ac:dyDescent="0.2">
      <c r="A14" s="251" t="s">
        <v>3036</v>
      </c>
      <c r="B14" s="229">
        <v>432227.03</v>
      </c>
      <c r="E14" s="251">
        <v>511939.19</v>
      </c>
      <c r="F14" s="251">
        <v>22957.3</v>
      </c>
      <c r="L14" s="251">
        <v>-1255898.74</v>
      </c>
      <c r="M14" s="251">
        <v>1790913.12</v>
      </c>
      <c r="N14" s="230">
        <v>9.14</v>
      </c>
      <c r="R14" s="230">
        <v>417326</v>
      </c>
      <c r="S14" s="230">
        <v>1016050</v>
      </c>
      <c r="T14" s="231">
        <v>581526</v>
      </c>
      <c r="W14" s="231">
        <v>65250</v>
      </c>
    </row>
    <row r="15" spans="1:25" x14ac:dyDescent="0.2">
      <c r="A15" s="251" t="s">
        <v>3037</v>
      </c>
      <c r="B15" s="229">
        <v>12612.17</v>
      </c>
      <c r="E15" s="251">
        <v>97630.62</v>
      </c>
      <c r="F15" s="251">
        <v>68.2</v>
      </c>
      <c r="G15" s="233">
        <v>-1</v>
      </c>
      <c r="L15" s="251">
        <v>-1215229.02</v>
      </c>
      <c r="M15" s="251">
        <v>1325520</v>
      </c>
      <c r="N15" s="230">
        <v>21.01</v>
      </c>
      <c r="R15" s="230">
        <v>338515.5</v>
      </c>
      <c r="S15" s="230">
        <v>69000</v>
      </c>
      <c r="T15" s="231">
        <v>343515.5</v>
      </c>
      <c r="W15" s="231">
        <v>10000</v>
      </c>
    </row>
    <row r="16" spans="1:25" x14ac:dyDescent="0.2">
      <c r="A16" s="251" t="s">
        <v>3038</v>
      </c>
      <c r="B16" s="229">
        <v>54127.31</v>
      </c>
      <c r="D16" s="229">
        <v>4555</v>
      </c>
      <c r="E16" s="251">
        <v>1773541.25</v>
      </c>
      <c r="F16" s="251">
        <v>4298.96</v>
      </c>
      <c r="G16" s="233">
        <v>7600</v>
      </c>
      <c r="H16" s="233">
        <v>5676.53</v>
      </c>
      <c r="L16" s="251">
        <v>388191.33</v>
      </c>
      <c r="M16" s="251">
        <v>1385124.66</v>
      </c>
      <c r="R16" s="230">
        <v>538567.69999999995</v>
      </c>
      <c r="S16" s="230">
        <v>123190</v>
      </c>
      <c r="T16" s="231">
        <v>556057.69999999995</v>
      </c>
      <c r="W16" s="231">
        <v>3470</v>
      </c>
    </row>
    <row r="17" spans="1:24" x14ac:dyDescent="0.2">
      <c r="A17" s="251" t="s">
        <v>3039</v>
      </c>
      <c r="B17" s="229">
        <v>81326.59</v>
      </c>
      <c r="D17" s="229">
        <v>13534</v>
      </c>
      <c r="E17" s="251">
        <v>904151.72</v>
      </c>
      <c r="F17" s="251">
        <v>28</v>
      </c>
      <c r="L17" s="251">
        <v>-255024.63</v>
      </c>
      <c r="M17" s="251">
        <v>1199644.94</v>
      </c>
      <c r="R17" s="230">
        <v>281335.3</v>
      </c>
      <c r="S17" s="230">
        <v>149300</v>
      </c>
      <c r="T17" s="231">
        <v>296835.3</v>
      </c>
      <c r="W17" s="231">
        <v>12480</v>
      </c>
    </row>
    <row r="18" spans="1:24" x14ac:dyDescent="0.2">
      <c r="A18" s="251" t="s">
        <v>3040</v>
      </c>
      <c r="B18" s="229">
        <v>1076.7</v>
      </c>
      <c r="E18" s="251">
        <v>1250983.1200000001</v>
      </c>
      <c r="F18" s="251">
        <v>-1895</v>
      </c>
      <c r="L18" s="251">
        <v>-392594.18</v>
      </c>
      <c r="M18" s="251">
        <v>1642759</v>
      </c>
      <c r="R18" s="230">
        <v>246740</v>
      </c>
      <c r="S18" s="230">
        <v>124300</v>
      </c>
      <c r="T18" s="231">
        <v>302240</v>
      </c>
    </row>
    <row r="19" spans="1:24" x14ac:dyDescent="0.2">
      <c r="A19" s="251" t="s">
        <v>3041</v>
      </c>
      <c r="B19" s="229">
        <v>99016.01</v>
      </c>
      <c r="D19" s="229">
        <v>59789</v>
      </c>
      <c r="F19" s="251">
        <v>7272.12</v>
      </c>
      <c r="J19" s="233">
        <v>178</v>
      </c>
      <c r="L19" s="251">
        <v>-992501.87</v>
      </c>
      <c r="M19" s="251">
        <v>1067330</v>
      </c>
      <c r="R19" s="230">
        <v>238857</v>
      </c>
      <c r="S19" s="230">
        <v>198850</v>
      </c>
      <c r="T19" s="231">
        <v>253157</v>
      </c>
      <c r="W19" s="231">
        <v>22079</v>
      </c>
    </row>
    <row r="22" spans="1:24" x14ac:dyDescent="0.2">
      <c r="A22" s="251" t="s">
        <v>3042</v>
      </c>
      <c r="B22" s="229">
        <v>520369.19</v>
      </c>
      <c r="C22" s="229">
        <v>0</v>
      </c>
      <c r="D22" s="229">
        <v>264766.7</v>
      </c>
      <c r="E22" s="251">
        <v>220948.6</v>
      </c>
      <c r="F22" s="251">
        <v>226266.5</v>
      </c>
      <c r="L22" s="251">
        <v>-0.1</v>
      </c>
      <c r="O22" s="230">
        <v>90479.679999999993</v>
      </c>
      <c r="R22" s="230">
        <v>460280</v>
      </c>
      <c r="T22" s="231">
        <v>523614</v>
      </c>
      <c r="W22" s="231">
        <v>77092.52</v>
      </c>
      <c r="X22" s="231">
        <v>24038.880000000001</v>
      </c>
    </row>
    <row r="23" spans="1:24" x14ac:dyDescent="0.2">
      <c r="A23" s="251" t="s">
        <v>3043</v>
      </c>
      <c r="B23" s="229">
        <v>198065.65</v>
      </c>
      <c r="D23" s="229">
        <v>105822.87</v>
      </c>
      <c r="E23" s="251">
        <v>169613.7</v>
      </c>
      <c r="F23" s="251">
        <v>99685.88</v>
      </c>
      <c r="M23" s="251">
        <v>2340148.79</v>
      </c>
      <c r="O23" s="230">
        <v>197098.45</v>
      </c>
      <c r="R23" s="230">
        <v>271680</v>
      </c>
      <c r="T23" s="231">
        <v>346583</v>
      </c>
      <c r="W23" s="231">
        <v>79005.06</v>
      </c>
      <c r="X23" s="231">
        <v>15868.54</v>
      </c>
    </row>
    <row r="24" spans="1:24" x14ac:dyDescent="0.2">
      <c r="A24" s="251" t="s">
        <v>3044</v>
      </c>
      <c r="B24" s="229">
        <v>965055.84</v>
      </c>
      <c r="C24" s="229">
        <v>15960</v>
      </c>
      <c r="D24" s="229">
        <v>281376.83</v>
      </c>
      <c r="E24" s="251">
        <v>189568.34</v>
      </c>
      <c r="F24" s="251">
        <v>82073.2</v>
      </c>
      <c r="G24" s="233">
        <v>9000</v>
      </c>
      <c r="M24" s="251">
        <v>2461151.44</v>
      </c>
      <c r="O24" s="230">
        <v>278978.46000000002</v>
      </c>
      <c r="R24" s="230">
        <v>476080</v>
      </c>
      <c r="T24" s="231">
        <v>570527</v>
      </c>
      <c r="W24" s="231">
        <v>308179.84000000003</v>
      </c>
      <c r="X24" s="231">
        <v>13410.85</v>
      </c>
    </row>
    <row r="25" spans="1:24" x14ac:dyDescent="0.2">
      <c r="A25" s="251" t="s">
        <v>3045</v>
      </c>
      <c r="B25" s="229">
        <v>291654.92</v>
      </c>
      <c r="C25" s="229">
        <v>0</v>
      </c>
      <c r="D25" s="229">
        <v>87792.3</v>
      </c>
      <c r="E25" s="251">
        <v>212195.67</v>
      </c>
      <c r="F25" s="251">
        <v>551132.52</v>
      </c>
      <c r="J25" s="233">
        <v>0</v>
      </c>
      <c r="M25" s="251">
        <v>1609968.11</v>
      </c>
      <c r="O25" s="230">
        <v>146622.16</v>
      </c>
      <c r="R25" s="230">
        <v>356500</v>
      </c>
      <c r="T25" s="231">
        <v>408504</v>
      </c>
      <c r="W25" s="231">
        <v>195350.99</v>
      </c>
      <c r="X25" s="231">
        <v>47532.81</v>
      </c>
    </row>
    <row r="26" spans="1:24" x14ac:dyDescent="0.2">
      <c r="A26" s="251" t="s">
        <v>3046</v>
      </c>
      <c r="B26" s="229">
        <v>188634.67</v>
      </c>
      <c r="C26" s="229">
        <v>7232</v>
      </c>
      <c r="D26" s="229">
        <v>62393.84</v>
      </c>
      <c r="E26" s="251">
        <v>210194</v>
      </c>
      <c r="F26" s="251">
        <v>70982.78</v>
      </c>
      <c r="M26" s="251">
        <v>1693812.25</v>
      </c>
      <c r="O26" s="230">
        <v>79095.5</v>
      </c>
      <c r="R26" s="230">
        <v>154160</v>
      </c>
      <c r="T26" s="231">
        <v>189476</v>
      </c>
      <c r="W26" s="231">
        <v>23280</v>
      </c>
      <c r="X26" s="231">
        <v>11912.08</v>
      </c>
    </row>
    <row r="27" spans="1:24" x14ac:dyDescent="0.2">
      <c r="A27" s="251" t="s">
        <v>3047</v>
      </c>
      <c r="B27" s="229">
        <v>739996.55</v>
      </c>
      <c r="D27" s="229">
        <v>164497.28</v>
      </c>
      <c r="E27" s="251">
        <v>237581.02</v>
      </c>
      <c r="F27" s="251">
        <v>229664.93</v>
      </c>
      <c r="G27" s="233">
        <v>10000</v>
      </c>
      <c r="J27" s="233">
        <v>1254.45</v>
      </c>
      <c r="L27" s="251">
        <v>-15.08</v>
      </c>
      <c r="M27" s="251">
        <v>1247745.83</v>
      </c>
      <c r="O27" s="230">
        <v>173152.73</v>
      </c>
      <c r="R27" s="230">
        <v>174730</v>
      </c>
      <c r="T27" s="231">
        <v>244929</v>
      </c>
      <c r="W27" s="231">
        <v>216164.46</v>
      </c>
      <c r="X27" s="231">
        <v>23504.52</v>
      </c>
    </row>
    <row r="28" spans="1:24" x14ac:dyDescent="0.2">
      <c r="A28" s="251" t="s">
        <v>3048</v>
      </c>
      <c r="B28" s="229">
        <v>612358.34</v>
      </c>
      <c r="C28" s="229">
        <v>0</v>
      </c>
      <c r="D28" s="229">
        <v>153835</v>
      </c>
      <c r="E28" s="251">
        <v>243693.38</v>
      </c>
      <c r="F28" s="251">
        <v>588804.12</v>
      </c>
      <c r="L28" s="251">
        <v>-500</v>
      </c>
      <c r="M28" s="251">
        <v>1804121.26</v>
      </c>
      <c r="O28" s="230">
        <v>93273.41</v>
      </c>
      <c r="R28" s="230">
        <v>245920</v>
      </c>
      <c r="T28" s="231">
        <v>313920</v>
      </c>
      <c r="W28" s="231">
        <v>97451.26</v>
      </c>
      <c r="X28" s="231">
        <v>63187.37</v>
      </c>
    </row>
    <row r="29" spans="1:24" x14ac:dyDescent="0.2">
      <c r="A29" s="251" t="s">
        <v>3049</v>
      </c>
      <c r="B29" s="229">
        <v>840651.36</v>
      </c>
      <c r="C29" s="229">
        <v>28650</v>
      </c>
      <c r="D29" s="229">
        <v>142472.75</v>
      </c>
      <c r="E29" s="251">
        <v>283473.46999999997</v>
      </c>
      <c r="F29" s="251">
        <v>113832.26</v>
      </c>
      <c r="G29" s="233">
        <v>19400</v>
      </c>
      <c r="J29" s="233">
        <v>15.9</v>
      </c>
      <c r="M29" s="251">
        <v>1414760.08</v>
      </c>
      <c r="O29" s="230">
        <v>329835.57</v>
      </c>
      <c r="P29" s="230">
        <v>70000</v>
      </c>
      <c r="R29" s="230">
        <v>166660</v>
      </c>
      <c r="T29" s="231">
        <v>243011</v>
      </c>
      <c r="W29" s="231">
        <v>151008.48000000001</v>
      </c>
      <c r="X29" s="231">
        <v>39517.629999999997</v>
      </c>
    </row>
    <row r="30" spans="1:24" x14ac:dyDescent="0.2">
      <c r="A30" s="251" t="s">
        <v>3050</v>
      </c>
      <c r="B30" s="229">
        <v>1307976.6100000001</v>
      </c>
      <c r="D30" s="229">
        <v>733930.76</v>
      </c>
      <c r="E30" s="251">
        <v>167478.46</v>
      </c>
      <c r="F30" s="251">
        <v>111362.34</v>
      </c>
      <c r="G30" s="233">
        <v>22500</v>
      </c>
      <c r="J30" s="233">
        <v>79.44</v>
      </c>
      <c r="M30" s="251">
        <v>1595887.05</v>
      </c>
      <c r="O30" s="230">
        <v>438443.82</v>
      </c>
      <c r="R30" s="230">
        <v>554320</v>
      </c>
      <c r="T30" s="231">
        <v>653340</v>
      </c>
      <c r="W30" s="231">
        <v>556219</v>
      </c>
      <c r="X30" s="231">
        <v>14783.96</v>
      </c>
    </row>
    <row r="31" spans="1:24" x14ac:dyDescent="0.2">
      <c r="A31" s="251" t="s">
        <v>3051</v>
      </c>
      <c r="B31" s="229">
        <v>480285.64</v>
      </c>
      <c r="D31" s="229">
        <v>300997.82</v>
      </c>
      <c r="E31" s="251">
        <v>99665.07</v>
      </c>
      <c r="F31" s="251">
        <v>213037.35</v>
      </c>
      <c r="M31" s="251">
        <v>1789492.25</v>
      </c>
      <c r="O31" s="230">
        <v>152672.57999999999</v>
      </c>
      <c r="R31" s="230">
        <v>213960</v>
      </c>
      <c r="T31" s="231">
        <v>264820</v>
      </c>
      <c r="W31" s="231">
        <v>117786.06</v>
      </c>
      <c r="X31" s="231">
        <v>18233.509999999998</v>
      </c>
    </row>
    <row r="32" spans="1:24" x14ac:dyDescent="0.2">
      <c r="A32" s="251" t="s">
        <v>3052</v>
      </c>
      <c r="B32" s="229">
        <v>488939.24</v>
      </c>
      <c r="D32" s="229">
        <v>102537.15</v>
      </c>
      <c r="E32" s="251">
        <v>115177.79</v>
      </c>
      <c r="F32" s="251">
        <v>281921.84999999998</v>
      </c>
      <c r="J32" s="233">
        <v>320.10000000000002</v>
      </c>
      <c r="M32" s="251">
        <v>3102228.3</v>
      </c>
      <c r="O32" s="230">
        <v>147239.07999999999</v>
      </c>
      <c r="R32" s="230">
        <v>350480</v>
      </c>
      <c r="T32" s="231">
        <v>401800</v>
      </c>
      <c r="W32" s="231">
        <v>151706.29</v>
      </c>
      <c r="X32" s="231">
        <v>46088.55</v>
      </c>
    </row>
    <row r="33" spans="1:24" x14ac:dyDescent="0.2">
      <c r="A33" s="251" t="s">
        <v>3053</v>
      </c>
      <c r="B33" s="229">
        <v>680973.64</v>
      </c>
      <c r="D33" s="229">
        <v>163585.53</v>
      </c>
      <c r="E33" s="251">
        <v>375786.1</v>
      </c>
      <c r="F33" s="251">
        <v>209249.25</v>
      </c>
      <c r="J33" s="233">
        <v>107</v>
      </c>
      <c r="L33" s="251">
        <v>23.8</v>
      </c>
      <c r="M33" s="251">
        <v>1484748</v>
      </c>
      <c r="O33" s="230">
        <v>284310.65000000002</v>
      </c>
      <c r="R33" s="230">
        <v>250840</v>
      </c>
      <c r="T33" s="231">
        <v>318918</v>
      </c>
      <c r="W33" s="231">
        <v>129168.14</v>
      </c>
      <c r="X33" s="231">
        <v>14530.87</v>
      </c>
    </row>
    <row r="34" spans="1:24" x14ac:dyDescent="0.2">
      <c r="A34" s="251" t="s">
        <v>3054</v>
      </c>
      <c r="B34" s="229">
        <v>727349.08</v>
      </c>
      <c r="C34" s="229">
        <v>0</v>
      </c>
      <c r="D34" s="229">
        <v>222257.99</v>
      </c>
      <c r="E34" s="251">
        <v>84695.49</v>
      </c>
      <c r="F34" s="251">
        <v>300545.46999999997</v>
      </c>
      <c r="J34" s="233">
        <v>4.99</v>
      </c>
      <c r="M34" s="251">
        <v>1924840.79</v>
      </c>
      <c r="O34" s="230">
        <v>152149.54</v>
      </c>
      <c r="P34" s="230">
        <v>105000</v>
      </c>
      <c r="R34" s="230">
        <v>291580</v>
      </c>
      <c r="T34" s="231">
        <v>367001</v>
      </c>
      <c r="W34" s="231">
        <v>83497.75</v>
      </c>
      <c r="X34" s="231">
        <v>18504.96</v>
      </c>
    </row>
    <row r="35" spans="1:24" x14ac:dyDescent="0.2">
      <c r="A35" s="251" t="s">
        <v>3055</v>
      </c>
      <c r="B35" s="229">
        <v>1218538.3</v>
      </c>
      <c r="C35" s="229">
        <v>0</v>
      </c>
      <c r="D35" s="229">
        <v>154145.06</v>
      </c>
      <c r="E35" s="251">
        <v>202526.1</v>
      </c>
      <c r="F35" s="251">
        <v>171664.59</v>
      </c>
      <c r="J35" s="233">
        <v>5.9</v>
      </c>
      <c r="M35" s="251">
        <v>1101601.1100000001</v>
      </c>
      <c r="O35" s="230">
        <v>176003.75</v>
      </c>
      <c r="R35" s="230">
        <v>207020</v>
      </c>
      <c r="T35" s="231">
        <v>286640</v>
      </c>
      <c r="W35" s="231">
        <v>86248.48</v>
      </c>
      <c r="X35" s="231">
        <v>19563.919999999998</v>
      </c>
    </row>
    <row r="36" spans="1:24" x14ac:dyDescent="0.2">
      <c r="A36" s="251" t="s">
        <v>3056</v>
      </c>
      <c r="B36" s="229">
        <v>563172.21</v>
      </c>
      <c r="C36" s="229">
        <v>0</v>
      </c>
      <c r="D36" s="229">
        <v>155999.60999999999</v>
      </c>
      <c r="E36" s="251">
        <v>1304377.69</v>
      </c>
      <c r="F36" s="251">
        <v>89766.43</v>
      </c>
      <c r="J36" s="233">
        <v>5.98</v>
      </c>
      <c r="M36" s="251">
        <v>528949.56000000006</v>
      </c>
      <c r="O36" s="230">
        <v>161020.01</v>
      </c>
      <c r="R36" s="230">
        <v>274860</v>
      </c>
      <c r="T36" s="231">
        <v>336800</v>
      </c>
      <c r="W36" s="231">
        <v>111968.86</v>
      </c>
      <c r="X36" s="231">
        <v>26805.84</v>
      </c>
    </row>
    <row r="37" spans="1:24" x14ac:dyDescent="0.2">
      <c r="A37" s="251" t="s">
        <v>3057</v>
      </c>
      <c r="B37" s="229">
        <v>797678.23</v>
      </c>
      <c r="D37" s="229">
        <v>273363.90000000002</v>
      </c>
      <c r="E37" s="251">
        <v>382034.49</v>
      </c>
      <c r="F37" s="251">
        <v>122465.55</v>
      </c>
      <c r="M37" s="251">
        <v>1603684.39</v>
      </c>
      <c r="O37" s="230">
        <v>180982.67</v>
      </c>
      <c r="R37" s="230">
        <v>364340</v>
      </c>
      <c r="T37" s="231">
        <v>414566</v>
      </c>
      <c r="W37" s="231">
        <v>115309.73</v>
      </c>
      <c r="X37" s="231">
        <v>12458.03</v>
      </c>
    </row>
    <row r="38" spans="1:24" x14ac:dyDescent="0.2">
      <c r="A38" s="251" t="s">
        <v>3058</v>
      </c>
      <c r="B38" s="229">
        <v>411059.48</v>
      </c>
      <c r="D38" s="229">
        <v>72297.94</v>
      </c>
      <c r="E38" s="251">
        <v>54205.39</v>
      </c>
      <c r="F38" s="251">
        <v>59962.06</v>
      </c>
      <c r="M38" s="251">
        <v>1498620.76</v>
      </c>
      <c r="O38" s="230">
        <v>115069.05</v>
      </c>
      <c r="R38" s="230">
        <v>207620</v>
      </c>
      <c r="T38" s="231">
        <v>239587</v>
      </c>
      <c r="W38" s="231">
        <v>74230.44</v>
      </c>
      <c r="X38" s="231">
        <v>19346.759999999998</v>
      </c>
    </row>
    <row r="39" spans="1:24" x14ac:dyDescent="0.2">
      <c r="A39" s="251" t="s">
        <v>3059</v>
      </c>
      <c r="B39" s="229">
        <v>204289.32</v>
      </c>
      <c r="C39" s="229">
        <v>10876</v>
      </c>
      <c r="D39" s="229">
        <v>78542.53</v>
      </c>
      <c r="E39" s="251">
        <v>1153782.31</v>
      </c>
      <c r="F39" s="251">
        <v>724727.41</v>
      </c>
      <c r="J39" s="233">
        <v>6.93</v>
      </c>
      <c r="L39" s="251">
        <v>-3385.03</v>
      </c>
      <c r="M39" s="251">
        <v>2339595.1</v>
      </c>
      <c r="O39" s="230">
        <v>169167.64</v>
      </c>
      <c r="R39" s="230">
        <v>523280</v>
      </c>
      <c r="T39" s="231">
        <v>628600</v>
      </c>
      <c r="W39" s="231">
        <v>195312.41</v>
      </c>
      <c r="X39" s="231">
        <v>66707.570000000007</v>
      </c>
    </row>
    <row r="40" spans="1:24" x14ac:dyDescent="0.2">
      <c r="A40" s="251" t="s">
        <v>3060</v>
      </c>
      <c r="B40" s="229">
        <v>997575.53</v>
      </c>
      <c r="D40" s="229">
        <v>179537.56</v>
      </c>
      <c r="E40" s="251">
        <v>200250.8</v>
      </c>
      <c r="F40" s="251">
        <v>88213.54</v>
      </c>
      <c r="G40" s="233">
        <v>7500</v>
      </c>
      <c r="J40" s="233">
        <v>234.11</v>
      </c>
      <c r="L40" s="251">
        <v>-32.18</v>
      </c>
      <c r="M40" s="251">
        <v>1457071.21</v>
      </c>
      <c r="O40" s="230">
        <v>152558.07</v>
      </c>
      <c r="R40" s="230">
        <v>192880</v>
      </c>
      <c r="T40" s="231">
        <v>262483</v>
      </c>
      <c r="W40" s="231">
        <v>134353</v>
      </c>
      <c r="X40" s="231">
        <v>12199.39</v>
      </c>
    </row>
    <row r="41" spans="1:24" x14ac:dyDescent="0.2">
      <c r="A41" s="251" t="s">
        <v>3061</v>
      </c>
      <c r="B41" s="229">
        <v>865868.25</v>
      </c>
      <c r="C41" s="229">
        <v>4000</v>
      </c>
      <c r="D41" s="229">
        <v>155242.99</v>
      </c>
      <c r="E41" s="251">
        <v>280816.12</v>
      </c>
      <c r="F41" s="251">
        <v>721437.36</v>
      </c>
      <c r="J41" s="233">
        <v>14.21</v>
      </c>
      <c r="M41" s="251">
        <v>1798384.44</v>
      </c>
      <c r="O41" s="230">
        <v>131479.98000000001</v>
      </c>
      <c r="R41" s="230">
        <v>147160</v>
      </c>
      <c r="T41" s="231">
        <v>188711</v>
      </c>
      <c r="W41" s="231">
        <v>78413.87</v>
      </c>
      <c r="X41" s="231">
        <v>76389.69</v>
      </c>
    </row>
    <row r="42" spans="1:24" x14ac:dyDescent="0.2">
      <c r="A42" s="251" t="s">
        <v>3062</v>
      </c>
      <c r="B42" s="229">
        <v>334676.31</v>
      </c>
      <c r="D42" s="229">
        <v>168103.26</v>
      </c>
      <c r="E42" s="251">
        <v>229070.96</v>
      </c>
      <c r="F42" s="251">
        <v>617774.71</v>
      </c>
      <c r="G42" s="233">
        <v>6000</v>
      </c>
      <c r="J42" s="233">
        <v>458.43</v>
      </c>
      <c r="M42" s="251">
        <v>1262156.06</v>
      </c>
      <c r="O42" s="230">
        <v>164819.76999999999</v>
      </c>
      <c r="R42" s="230">
        <v>407860</v>
      </c>
      <c r="T42" s="231">
        <v>479366</v>
      </c>
      <c r="W42" s="231">
        <v>176170.88</v>
      </c>
      <c r="X42" s="231">
        <v>64464.76</v>
      </c>
    </row>
    <row r="43" spans="1:24" x14ac:dyDescent="0.2">
      <c r="A43" s="251" t="s">
        <v>3063</v>
      </c>
      <c r="B43" s="229">
        <v>379584.98</v>
      </c>
      <c r="D43" s="229">
        <v>212659.44</v>
      </c>
      <c r="E43" s="251">
        <v>426605.66</v>
      </c>
      <c r="F43" s="251">
        <v>68208.41</v>
      </c>
      <c r="J43" s="233">
        <v>20</v>
      </c>
      <c r="M43" s="251">
        <v>1683339.65</v>
      </c>
      <c r="O43" s="230">
        <v>186835.16</v>
      </c>
      <c r="R43" s="230">
        <v>174140</v>
      </c>
      <c r="T43" s="231">
        <v>239087</v>
      </c>
      <c r="W43" s="231">
        <v>98867.53</v>
      </c>
      <c r="X43" s="231">
        <v>23824.16</v>
      </c>
    </row>
    <row r="44" spans="1:24" x14ac:dyDescent="0.2">
      <c r="A44" s="251" t="s">
        <v>3195</v>
      </c>
      <c r="B44" s="229">
        <v>730163.39</v>
      </c>
      <c r="D44" s="229">
        <v>174726.87</v>
      </c>
      <c r="E44" s="251">
        <v>221986.81</v>
      </c>
      <c r="F44" s="251">
        <v>149098.32999999999</v>
      </c>
      <c r="M44" s="251">
        <v>2224890.19</v>
      </c>
      <c r="O44" s="230">
        <v>86324.98</v>
      </c>
      <c r="R44" s="230">
        <v>223000</v>
      </c>
      <c r="T44" s="231">
        <v>261280</v>
      </c>
      <c r="W44" s="231">
        <v>221196.56</v>
      </c>
      <c r="X44" s="231">
        <v>30805</v>
      </c>
    </row>
    <row r="45" spans="1:24" x14ac:dyDescent="0.2">
      <c r="A45" s="251" t="s">
        <v>3209</v>
      </c>
      <c r="B45" s="229">
        <v>500750.16</v>
      </c>
      <c r="C45" s="229">
        <v>0</v>
      </c>
      <c r="D45" s="229">
        <v>218900.02</v>
      </c>
      <c r="E45" s="251">
        <v>1932044.72</v>
      </c>
      <c r="F45" s="251">
        <v>222222.73</v>
      </c>
      <c r="J45" s="233">
        <v>233.64</v>
      </c>
      <c r="O45" s="230">
        <v>174092.91</v>
      </c>
      <c r="P45" s="230">
        <v>20000</v>
      </c>
      <c r="R45" s="230">
        <v>249740</v>
      </c>
      <c r="T45" s="231">
        <v>287058</v>
      </c>
      <c r="W45" s="231">
        <v>108683.18</v>
      </c>
      <c r="X45" s="231">
        <v>91113.87</v>
      </c>
    </row>
    <row r="46" spans="1:24" x14ac:dyDescent="0.2">
      <c r="A46" s="251" t="s">
        <v>3064</v>
      </c>
      <c r="B46" s="229">
        <v>418334.87</v>
      </c>
      <c r="D46" s="229">
        <v>73697.41</v>
      </c>
      <c r="E46" s="251">
        <v>1204954.1200000001</v>
      </c>
      <c r="F46" s="251">
        <v>132057.84</v>
      </c>
      <c r="H46" s="233">
        <v>0</v>
      </c>
      <c r="J46" s="233">
        <v>0</v>
      </c>
      <c r="L46" s="251">
        <v>1200</v>
      </c>
      <c r="M46" s="251">
        <v>721555.06</v>
      </c>
      <c r="O46" s="230">
        <v>338701.08</v>
      </c>
      <c r="R46" s="230">
        <v>261772</v>
      </c>
      <c r="S46" s="230">
        <v>46200</v>
      </c>
      <c r="T46" s="231">
        <v>390107</v>
      </c>
      <c r="W46" s="231">
        <v>92878.82</v>
      </c>
      <c r="X46" s="231">
        <v>30290.58</v>
      </c>
    </row>
    <row r="47" spans="1:24" x14ac:dyDescent="0.2">
      <c r="A47" s="251" t="s">
        <v>3065</v>
      </c>
      <c r="B47" s="229">
        <v>453880.07</v>
      </c>
      <c r="D47" s="229">
        <v>49785.72</v>
      </c>
      <c r="E47" s="251">
        <v>4</v>
      </c>
      <c r="F47" s="251">
        <v>505208.85</v>
      </c>
      <c r="H47" s="233">
        <v>0</v>
      </c>
      <c r="J47" s="233">
        <v>5.91</v>
      </c>
      <c r="L47" s="251">
        <v>-2805.91</v>
      </c>
      <c r="M47" s="251">
        <v>1541680.81</v>
      </c>
      <c r="O47" s="230">
        <v>360249.73</v>
      </c>
      <c r="R47" s="230">
        <v>364077</v>
      </c>
      <c r="S47" s="230">
        <v>62860</v>
      </c>
      <c r="T47" s="231">
        <v>530737</v>
      </c>
      <c r="W47" s="231">
        <v>73529.240000000005</v>
      </c>
      <c r="X47" s="231">
        <v>30995.919999999998</v>
      </c>
    </row>
    <row r="48" spans="1:24" x14ac:dyDescent="0.2">
      <c r="A48" s="251" t="s">
        <v>3066</v>
      </c>
      <c r="B48" s="229">
        <v>317152.52</v>
      </c>
      <c r="C48" s="229">
        <v>5808</v>
      </c>
      <c r="D48" s="229">
        <v>26316.87</v>
      </c>
      <c r="E48" s="251">
        <v>1348211.64</v>
      </c>
      <c r="F48" s="251">
        <v>336831.96</v>
      </c>
      <c r="H48" s="233">
        <v>0</v>
      </c>
      <c r="J48" s="233">
        <v>28.26</v>
      </c>
      <c r="L48" s="251">
        <v>-1441.09</v>
      </c>
      <c r="M48" s="251">
        <v>3101072.39</v>
      </c>
      <c r="O48" s="230">
        <v>278956</v>
      </c>
      <c r="R48" s="230">
        <v>449284.43</v>
      </c>
      <c r="S48" s="230">
        <v>42600</v>
      </c>
      <c r="T48" s="231">
        <v>570750</v>
      </c>
      <c r="W48" s="231">
        <v>48249.54</v>
      </c>
      <c r="X48" s="231">
        <v>45431.59</v>
      </c>
    </row>
    <row r="49" spans="1:25" x14ac:dyDescent="0.2">
      <c r="A49" s="251" t="s">
        <v>3067</v>
      </c>
      <c r="B49" s="229">
        <v>217589.37</v>
      </c>
      <c r="D49" s="229">
        <v>46559.87</v>
      </c>
      <c r="E49" s="251">
        <v>1623248.62</v>
      </c>
      <c r="F49" s="251">
        <v>680373.7</v>
      </c>
      <c r="H49" s="233">
        <v>0</v>
      </c>
      <c r="J49" s="233">
        <v>166.36</v>
      </c>
      <c r="M49" s="251">
        <v>2713140.37</v>
      </c>
      <c r="O49" s="230">
        <v>294325.62</v>
      </c>
      <c r="Q49" s="230">
        <v>97.23</v>
      </c>
      <c r="R49" s="230">
        <v>253145</v>
      </c>
      <c r="S49" s="230">
        <v>42600</v>
      </c>
      <c r="T49" s="231">
        <v>365945</v>
      </c>
      <c r="W49" s="231">
        <v>75119</v>
      </c>
      <c r="X49" s="231">
        <v>50647.94</v>
      </c>
    </row>
    <row r="50" spans="1:25" x14ac:dyDescent="0.2">
      <c r="A50" s="251" t="s">
        <v>3068</v>
      </c>
      <c r="B50" s="229">
        <v>456553.87</v>
      </c>
      <c r="D50" s="229">
        <v>66079.61</v>
      </c>
      <c r="E50" s="251">
        <v>115463.59</v>
      </c>
      <c r="F50" s="251">
        <v>138529.64000000001</v>
      </c>
      <c r="G50" s="233">
        <v>3800</v>
      </c>
      <c r="H50" s="233">
        <v>19547.5</v>
      </c>
      <c r="J50" s="233">
        <v>364.17</v>
      </c>
      <c r="L50" s="251">
        <v>112.5</v>
      </c>
      <c r="M50" s="251">
        <v>2152655.08</v>
      </c>
      <c r="O50" s="230">
        <v>423674.83</v>
      </c>
      <c r="P50" s="230">
        <v>1000</v>
      </c>
      <c r="R50" s="230">
        <v>255226</v>
      </c>
      <c r="S50" s="230">
        <v>61500</v>
      </c>
      <c r="T50" s="231">
        <v>456774</v>
      </c>
      <c r="W50" s="231">
        <v>128307.81</v>
      </c>
      <c r="X50" s="231">
        <v>21625.67</v>
      </c>
    </row>
    <row r="51" spans="1:25" x14ac:dyDescent="0.2">
      <c r="A51" s="251" t="s">
        <v>3196</v>
      </c>
      <c r="B51" s="229">
        <v>366929.57</v>
      </c>
      <c r="D51" s="229">
        <v>37987.480000000003</v>
      </c>
      <c r="E51" s="251">
        <v>234979.88</v>
      </c>
      <c r="F51" s="251">
        <v>53697.34</v>
      </c>
      <c r="H51" s="233">
        <v>0</v>
      </c>
      <c r="M51" s="251">
        <v>2872107.81</v>
      </c>
      <c r="O51" s="230">
        <v>295531.68</v>
      </c>
      <c r="R51" s="230">
        <v>155722</v>
      </c>
      <c r="S51" s="230">
        <v>42000</v>
      </c>
      <c r="T51" s="231">
        <v>290029</v>
      </c>
      <c r="W51" s="231">
        <v>62812.12</v>
      </c>
      <c r="X51" s="231">
        <v>30051.599999999999</v>
      </c>
    </row>
    <row r="52" spans="1:25" x14ac:dyDescent="0.2">
      <c r="A52" s="251" t="s">
        <v>3069</v>
      </c>
      <c r="B52" s="229">
        <v>222079.45</v>
      </c>
      <c r="D52" s="229">
        <v>37930.74</v>
      </c>
      <c r="E52" s="251">
        <v>355737.34</v>
      </c>
      <c r="F52" s="251">
        <v>86731.51</v>
      </c>
      <c r="M52" s="251">
        <v>2033236.3</v>
      </c>
      <c r="O52" s="230">
        <v>452868.51</v>
      </c>
      <c r="R52" s="230">
        <v>143180</v>
      </c>
      <c r="T52" s="231">
        <v>309902</v>
      </c>
      <c r="W52" s="231">
        <v>90703.85</v>
      </c>
      <c r="X52" s="231">
        <v>15407.9</v>
      </c>
      <c r="Y52" s="231">
        <v>8894</v>
      </c>
    </row>
    <row r="53" spans="1:25" x14ac:dyDescent="0.2">
      <c r="A53" s="251" t="s">
        <v>3070</v>
      </c>
      <c r="B53" s="229">
        <v>445351.5</v>
      </c>
      <c r="C53" s="229">
        <v>28600</v>
      </c>
      <c r="D53" s="229">
        <v>66077.009999999995</v>
      </c>
      <c r="E53" s="251">
        <v>1931384.05</v>
      </c>
      <c r="F53" s="251">
        <v>351978.86</v>
      </c>
      <c r="M53" s="251">
        <v>575288.56999999995</v>
      </c>
      <c r="O53" s="230">
        <v>496367.66</v>
      </c>
      <c r="R53" s="230">
        <v>117100</v>
      </c>
      <c r="T53" s="231">
        <v>261871</v>
      </c>
      <c r="W53" s="231">
        <v>139303.56</v>
      </c>
      <c r="X53" s="231">
        <v>53345.14</v>
      </c>
    </row>
    <row r="54" spans="1:25" x14ac:dyDescent="0.2">
      <c r="A54" s="251" t="s">
        <v>3071</v>
      </c>
      <c r="B54" s="229">
        <v>1106952.68</v>
      </c>
      <c r="D54" s="229">
        <v>18389.63</v>
      </c>
      <c r="E54" s="251">
        <v>2305540.9900000002</v>
      </c>
      <c r="F54" s="251">
        <v>112022.12</v>
      </c>
      <c r="M54" s="251">
        <v>1317062.58</v>
      </c>
      <c r="O54" s="230">
        <v>379201.73</v>
      </c>
      <c r="R54" s="230">
        <v>213640</v>
      </c>
      <c r="T54" s="231">
        <v>334780</v>
      </c>
      <c r="W54" s="231">
        <v>115254.13</v>
      </c>
      <c r="X54" s="231">
        <v>30531.3</v>
      </c>
    </row>
    <row r="55" spans="1:25" x14ac:dyDescent="0.2">
      <c r="A55" s="251" t="s">
        <v>3072</v>
      </c>
      <c r="B55" s="229">
        <v>426328</v>
      </c>
      <c r="D55" s="229">
        <v>24265.34</v>
      </c>
      <c r="E55" s="251">
        <v>1338.34</v>
      </c>
      <c r="F55" s="251">
        <v>96383.1</v>
      </c>
      <c r="M55" s="251">
        <v>2202516.2599999998</v>
      </c>
      <c r="O55" s="230">
        <v>399656.01</v>
      </c>
      <c r="R55" s="230">
        <v>112760</v>
      </c>
      <c r="T55" s="231">
        <v>237698</v>
      </c>
      <c r="W55" s="231">
        <v>116185.65</v>
      </c>
      <c r="X55" s="231">
        <v>5105.9799999999996</v>
      </c>
    </row>
    <row r="56" spans="1:25" x14ac:dyDescent="0.2">
      <c r="A56" s="251" t="s">
        <v>3197</v>
      </c>
      <c r="B56" s="229">
        <v>943536.26</v>
      </c>
      <c r="D56" s="229">
        <v>16944.82</v>
      </c>
      <c r="E56" s="251">
        <v>227906.34</v>
      </c>
      <c r="F56" s="251">
        <v>156223.37</v>
      </c>
      <c r="J56" s="233">
        <v>2954</v>
      </c>
      <c r="M56" s="251">
        <v>2224684.62</v>
      </c>
      <c r="O56" s="230">
        <v>396656.75</v>
      </c>
      <c r="R56" s="230">
        <v>71980</v>
      </c>
      <c r="T56" s="231">
        <v>145689</v>
      </c>
      <c r="W56" s="231">
        <v>99848.29</v>
      </c>
      <c r="X56" s="231">
        <v>23636.9</v>
      </c>
    </row>
    <row r="57" spans="1:25" x14ac:dyDescent="0.2">
      <c r="A57" s="251" t="s">
        <v>3073</v>
      </c>
      <c r="B57" s="229">
        <v>580539.05000000005</v>
      </c>
      <c r="D57" s="229">
        <v>54680.78</v>
      </c>
      <c r="E57" s="251">
        <v>8753</v>
      </c>
      <c r="F57" s="251">
        <v>165696.70000000001</v>
      </c>
      <c r="H57" s="233">
        <v>15600</v>
      </c>
      <c r="J57" s="233">
        <v>85044.1</v>
      </c>
      <c r="K57" s="251">
        <v>-881517.69</v>
      </c>
      <c r="L57" s="251">
        <v>29697.57</v>
      </c>
      <c r="M57" s="251">
        <v>1546692.27</v>
      </c>
      <c r="O57" s="230">
        <v>29188.42</v>
      </c>
      <c r="R57" s="230">
        <v>377880</v>
      </c>
      <c r="S57" s="230">
        <v>285958.5</v>
      </c>
      <c r="T57" s="231">
        <v>583711</v>
      </c>
      <c r="W57" s="231">
        <v>87356.28</v>
      </c>
      <c r="X57" s="231">
        <v>7806.36</v>
      </c>
    </row>
    <row r="58" spans="1:25" x14ac:dyDescent="0.2">
      <c r="A58" s="251" t="s">
        <v>3074</v>
      </c>
      <c r="B58" s="229">
        <v>459271.03</v>
      </c>
      <c r="D58" s="229">
        <v>39057.949999999997</v>
      </c>
      <c r="E58" s="251">
        <v>1389428.05</v>
      </c>
      <c r="F58" s="251">
        <v>357880.88</v>
      </c>
      <c r="H58" s="233">
        <v>17400</v>
      </c>
      <c r="I58" s="233">
        <v>163900</v>
      </c>
      <c r="J58" s="233">
        <v>55.14</v>
      </c>
      <c r="K58" s="251">
        <v>1636221.74</v>
      </c>
      <c r="L58" s="251">
        <v>94335.22</v>
      </c>
      <c r="M58" s="251">
        <v>305399.93</v>
      </c>
      <c r="O58" s="230">
        <v>67304.899999999994</v>
      </c>
      <c r="R58" s="230">
        <v>350440</v>
      </c>
      <c r="S58" s="230">
        <v>338214.5</v>
      </c>
      <c r="T58" s="231">
        <v>596281</v>
      </c>
      <c r="W58" s="231">
        <v>114208.98</v>
      </c>
      <c r="X58" s="231">
        <v>9065.5400000000009</v>
      </c>
    </row>
    <row r="59" spans="1:25" x14ac:dyDescent="0.2">
      <c r="A59" s="251" t="s">
        <v>3075</v>
      </c>
      <c r="B59" s="229">
        <v>630420.88</v>
      </c>
      <c r="D59" s="229">
        <v>83998.01</v>
      </c>
      <c r="E59" s="251">
        <v>9</v>
      </c>
      <c r="F59" s="251">
        <v>90210.83</v>
      </c>
      <c r="J59" s="233">
        <v>0</v>
      </c>
      <c r="K59" s="251">
        <v>-517528.59</v>
      </c>
      <c r="L59" s="251">
        <v>-303511</v>
      </c>
      <c r="M59" s="251">
        <v>1630025.76</v>
      </c>
      <c r="O59" s="230">
        <v>45697.03</v>
      </c>
      <c r="R59" s="230">
        <v>249080</v>
      </c>
      <c r="S59" s="230">
        <v>241937</v>
      </c>
      <c r="T59" s="231">
        <v>348352</v>
      </c>
      <c r="W59" s="231">
        <v>171145.9</v>
      </c>
      <c r="X59" s="231">
        <v>16555.580000000002</v>
      </c>
    </row>
    <row r="60" spans="1:25" x14ac:dyDescent="0.2">
      <c r="A60" s="251" t="s">
        <v>3076</v>
      </c>
      <c r="B60" s="229">
        <v>176955.68</v>
      </c>
      <c r="D60" s="229">
        <v>99574.61</v>
      </c>
      <c r="E60" s="251">
        <v>37622.03</v>
      </c>
      <c r="F60" s="251">
        <v>66745.149999999994</v>
      </c>
      <c r="J60" s="233">
        <v>1451.13</v>
      </c>
      <c r="K60" s="251">
        <v>-1188221.6599999999</v>
      </c>
      <c r="L60" s="251">
        <v>-846089.31</v>
      </c>
      <c r="M60" s="251">
        <v>2454167.9500000002</v>
      </c>
      <c r="O60" s="230">
        <v>52060.57</v>
      </c>
      <c r="R60" s="230">
        <v>294100</v>
      </c>
      <c r="S60" s="230">
        <v>225980</v>
      </c>
      <c r="T60" s="231">
        <v>390623</v>
      </c>
      <c r="W60" s="231">
        <v>185939.01</v>
      </c>
      <c r="X60" s="231">
        <v>35943.199999999997</v>
      </c>
    </row>
    <row r="61" spans="1:25" x14ac:dyDescent="0.2">
      <c r="A61" s="251" t="s">
        <v>3077</v>
      </c>
      <c r="B61" s="229">
        <v>153398.74</v>
      </c>
      <c r="C61" s="229">
        <v>6696</v>
      </c>
      <c r="D61" s="229">
        <v>49379.28</v>
      </c>
      <c r="E61" s="251">
        <v>759618.72</v>
      </c>
      <c r="F61" s="251">
        <v>257013.49</v>
      </c>
      <c r="G61" s="233">
        <v>9000</v>
      </c>
      <c r="J61" s="233">
        <v>16.100000000000001</v>
      </c>
      <c r="K61" s="251">
        <v>-214357.81</v>
      </c>
      <c r="L61" s="251">
        <v>2888.84</v>
      </c>
      <c r="M61" s="251">
        <v>1419953.5</v>
      </c>
      <c r="O61" s="230">
        <v>28557.78</v>
      </c>
      <c r="R61" s="230">
        <v>174600</v>
      </c>
      <c r="S61" s="230">
        <v>185413</v>
      </c>
      <c r="T61" s="231">
        <v>296645</v>
      </c>
      <c r="W61" s="231">
        <v>70036.28</v>
      </c>
      <c r="X61" s="231">
        <v>7490.9</v>
      </c>
    </row>
    <row r="62" spans="1:25" x14ac:dyDescent="0.2">
      <c r="A62" s="251" t="s">
        <v>3078</v>
      </c>
      <c r="B62" s="229">
        <v>299171.87</v>
      </c>
      <c r="D62" s="229">
        <v>29572.16</v>
      </c>
      <c r="E62" s="251">
        <v>441365.7</v>
      </c>
      <c r="F62" s="251">
        <v>209031.25</v>
      </c>
      <c r="J62" s="233">
        <v>85019.9</v>
      </c>
      <c r="K62" s="251">
        <v>-1233222.4099999999</v>
      </c>
      <c r="L62" s="251">
        <v>119873.98</v>
      </c>
      <c r="M62" s="251">
        <v>1982389.67</v>
      </c>
      <c r="O62" s="230">
        <v>37482.78</v>
      </c>
      <c r="R62" s="230">
        <v>223420</v>
      </c>
      <c r="S62" s="230">
        <v>173392.5</v>
      </c>
      <c r="T62" s="231">
        <v>335375</v>
      </c>
      <c r="V62" s="231">
        <v>920</v>
      </c>
      <c r="W62" s="231">
        <v>63113.1</v>
      </c>
      <c r="X62" s="231">
        <v>6633.34</v>
      </c>
    </row>
    <row r="63" spans="1:25" x14ac:dyDescent="0.2">
      <c r="A63" s="251" t="s">
        <v>3079</v>
      </c>
      <c r="B63" s="229">
        <v>790796.41</v>
      </c>
      <c r="C63" s="229">
        <v>0</v>
      </c>
      <c r="D63" s="229">
        <v>106795.2</v>
      </c>
      <c r="E63" s="251">
        <v>489757.53</v>
      </c>
      <c r="F63" s="251">
        <v>177001.66</v>
      </c>
      <c r="J63" s="233">
        <v>85250</v>
      </c>
      <c r="K63" s="251">
        <v>-100608.5</v>
      </c>
      <c r="L63" s="251">
        <v>102842.35</v>
      </c>
      <c r="M63" s="251">
        <v>1478254.91</v>
      </c>
      <c r="O63" s="230">
        <v>14543.7</v>
      </c>
      <c r="R63" s="230">
        <v>232520</v>
      </c>
      <c r="S63" s="230">
        <v>160761.5</v>
      </c>
      <c r="T63" s="231">
        <v>338283</v>
      </c>
      <c r="V63" s="231">
        <v>5756</v>
      </c>
      <c r="W63" s="231">
        <v>58686.82</v>
      </c>
      <c r="X63" s="231">
        <v>3333.34</v>
      </c>
    </row>
    <row r="64" spans="1:25" x14ac:dyDescent="0.2">
      <c r="A64" s="251" t="s">
        <v>3080</v>
      </c>
      <c r="B64" s="229">
        <v>272696.34000000003</v>
      </c>
      <c r="D64" s="229">
        <v>74683.539999999994</v>
      </c>
      <c r="E64" s="251">
        <v>1548669.62</v>
      </c>
      <c r="F64" s="251">
        <v>45132.68</v>
      </c>
      <c r="G64" s="233">
        <v>1715.5</v>
      </c>
      <c r="K64" s="251">
        <v>320546.14</v>
      </c>
      <c r="L64" s="251">
        <v>1197296.18</v>
      </c>
      <c r="M64" s="251">
        <v>424358.77</v>
      </c>
      <c r="O64" s="230">
        <v>20732.669999999998</v>
      </c>
      <c r="R64" s="230">
        <v>194380</v>
      </c>
      <c r="S64" s="230">
        <v>210687.5</v>
      </c>
      <c r="T64" s="231">
        <v>334085</v>
      </c>
      <c r="W64" s="231">
        <v>65761.039999999994</v>
      </c>
      <c r="X64" s="231">
        <v>24134.54</v>
      </c>
    </row>
    <row r="65" spans="1:25" s="318" customFormat="1" x14ac:dyDescent="0.2">
      <c r="A65" s="318" t="s">
        <v>3081</v>
      </c>
      <c r="B65" s="319">
        <v>167897.57</v>
      </c>
      <c r="C65" s="319"/>
      <c r="D65" s="319">
        <v>45754.23</v>
      </c>
      <c r="E65" s="318">
        <v>152816.25</v>
      </c>
      <c r="F65" s="318">
        <v>31381.95</v>
      </c>
      <c r="G65" s="320"/>
      <c r="H65" s="320"/>
      <c r="I65" s="320"/>
      <c r="J65" s="320">
        <v>96.72</v>
      </c>
      <c r="K65" s="318">
        <v>1078639.76</v>
      </c>
      <c r="L65" s="318">
        <v>-1139420.3799999999</v>
      </c>
      <c r="M65" s="318">
        <v>457634.96</v>
      </c>
      <c r="N65" s="321"/>
      <c r="O65" s="321">
        <v>31792.67</v>
      </c>
      <c r="P65" s="321"/>
      <c r="Q65" s="321"/>
      <c r="R65" s="321">
        <v>293800</v>
      </c>
      <c r="S65" s="321">
        <v>160023</v>
      </c>
      <c r="T65" s="322">
        <v>379450</v>
      </c>
      <c r="U65" s="322"/>
      <c r="V65" s="322"/>
      <c r="W65" s="322">
        <v>90353.29</v>
      </c>
      <c r="X65" s="322">
        <v>11893.44</v>
      </c>
      <c r="Y65" s="322"/>
    </row>
    <row r="66" spans="1:25" x14ac:dyDescent="0.2">
      <c r="A66" s="251" t="s">
        <v>3082</v>
      </c>
      <c r="B66" s="229">
        <v>390457.78</v>
      </c>
      <c r="D66" s="229">
        <v>87163.7</v>
      </c>
      <c r="E66" s="251">
        <v>4</v>
      </c>
      <c r="F66" s="251">
        <v>95225.32</v>
      </c>
      <c r="J66" s="233">
        <v>1212.22</v>
      </c>
      <c r="K66" s="251">
        <v>-444996.86</v>
      </c>
      <c r="L66" s="251">
        <v>-168970.85</v>
      </c>
      <c r="M66" s="251">
        <v>1208029.25</v>
      </c>
      <c r="O66" s="230">
        <v>30740.42</v>
      </c>
      <c r="R66" s="230">
        <v>355400</v>
      </c>
      <c r="S66" s="230">
        <v>214906</v>
      </c>
      <c r="T66" s="231">
        <v>477578</v>
      </c>
      <c r="W66" s="231">
        <v>134195.22</v>
      </c>
      <c r="X66" s="231">
        <v>7380.16</v>
      </c>
    </row>
    <row r="67" spans="1:25" x14ac:dyDescent="0.2">
      <c r="A67" s="251" t="s">
        <v>3083</v>
      </c>
      <c r="B67" s="229">
        <v>452073.71</v>
      </c>
      <c r="D67" s="229">
        <v>69988.350000000006</v>
      </c>
      <c r="E67" s="251">
        <v>626996.6</v>
      </c>
      <c r="F67" s="251">
        <v>259858.91</v>
      </c>
      <c r="G67" s="233">
        <v>70000</v>
      </c>
      <c r="I67" s="233">
        <v>10000</v>
      </c>
      <c r="J67" s="233">
        <v>38</v>
      </c>
      <c r="K67" s="251">
        <v>-825356.04</v>
      </c>
      <c r="L67" s="251">
        <v>-150121.94</v>
      </c>
      <c r="M67" s="251">
        <v>2340789.7799999998</v>
      </c>
      <c r="O67" s="230">
        <v>19919.07</v>
      </c>
      <c r="R67" s="230">
        <v>197080</v>
      </c>
      <c r="S67" s="230">
        <v>196102.5</v>
      </c>
      <c r="T67" s="231">
        <v>308533</v>
      </c>
      <c r="W67" s="231">
        <v>133651.44</v>
      </c>
      <c r="X67" s="231">
        <v>3267.36</v>
      </c>
    </row>
    <row r="68" spans="1:25" x14ac:dyDescent="0.2">
      <c r="A68" s="251" t="s">
        <v>3084</v>
      </c>
      <c r="B68" s="229">
        <v>214428.63</v>
      </c>
      <c r="D68" s="229">
        <v>66433.86</v>
      </c>
      <c r="E68" s="251">
        <v>82739</v>
      </c>
      <c r="F68" s="251">
        <v>329642.88</v>
      </c>
      <c r="J68" s="233">
        <v>37800</v>
      </c>
      <c r="K68" s="251">
        <v>69402.100000000006</v>
      </c>
      <c r="L68" s="251">
        <v>47893.27</v>
      </c>
      <c r="M68" s="251">
        <v>489048.9</v>
      </c>
      <c r="O68" s="230">
        <v>56951.03</v>
      </c>
      <c r="R68" s="230">
        <v>206900</v>
      </c>
      <c r="S68" s="230">
        <v>234680.5</v>
      </c>
      <c r="T68" s="231">
        <v>374454</v>
      </c>
      <c r="W68" s="231">
        <v>72976.41</v>
      </c>
      <c r="X68" s="231">
        <v>2001.02</v>
      </c>
    </row>
    <row r="69" spans="1:25" x14ac:dyDescent="0.2">
      <c r="A69" s="251" t="s">
        <v>3198</v>
      </c>
      <c r="B69" s="229">
        <v>237943.99</v>
      </c>
      <c r="D69" s="229">
        <v>46273.11</v>
      </c>
      <c r="E69" s="251">
        <v>1512650.86</v>
      </c>
      <c r="F69" s="251">
        <v>501595.42</v>
      </c>
      <c r="J69" s="233">
        <v>0</v>
      </c>
      <c r="K69" s="251">
        <v>-73958.45</v>
      </c>
      <c r="L69" s="251">
        <v>-41326.22</v>
      </c>
      <c r="M69" s="251">
        <v>2396007.25</v>
      </c>
      <c r="O69" s="230">
        <v>46773.96</v>
      </c>
      <c r="R69" s="230">
        <v>611780</v>
      </c>
      <c r="S69" s="230">
        <v>221833.66</v>
      </c>
      <c r="T69" s="231">
        <v>759848</v>
      </c>
      <c r="W69" s="231">
        <v>78247.94</v>
      </c>
      <c r="X69" s="231">
        <v>22368.880000000001</v>
      </c>
    </row>
    <row r="70" spans="1:25" x14ac:dyDescent="0.2">
      <c r="A70" s="251" t="s">
        <v>3212</v>
      </c>
      <c r="B70" s="229">
        <v>418445.76</v>
      </c>
      <c r="D70" s="229">
        <v>82849.429999999993</v>
      </c>
      <c r="E70" s="251">
        <v>4496705.01</v>
      </c>
      <c r="F70" s="251">
        <v>119045.21</v>
      </c>
      <c r="J70" s="233">
        <v>51227.12</v>
      </c>
      <c r="K70" s="251">
        <v>-375795.99</v>
      </c>
      <c r="L70" s="251">
        <v>-942545.94</v>
      </c>
      <c r="M70" s="251">
        <v>6403982.4100000001</v>
      </c>
      <c r="O70" s="230">
        <v>30395.77</v>
      </c>
      <c r="R70" s="230">
        <v>77320</v>
      </c>
      <c r="S70" s="230">
        <v>187068</v>
      </c>
      <c r="T70" s="231">
        <v>185659</v>
      </c>
      <c r="W70" s="231">
        <v>72200.44</v>
      </c>
      <c r="X70" s="231">
        <v>53222.52</v>
      </c>
    </row>
    <row r="71" spans="1:25" x14ac:dyDescent="0.2">
      <c r="A71" s="251" t="s">
        <v>3085</v>
      </c>
      <c r="B71" s="229">
        <v>479807.68</v>
      </c>
      <c r="D71" s="229">
        <v>97375.1</v>
      </c>
      <c r="E71" s="251">
        <v>741647.52</v>
      </c>
      <c r="F71" s="251">
        <v>-30880.37</v>
      </c>
      <c r="M71" s="251">
        <v>2227185.62</v>
      </c>
      <c r="O71" s="230">
        <v>372801.07</v>
      </c>
      <c r="R71" s="230">
        <v>415140</v>
      </c>
      <c r="T71" s="231">
        <v>640147.5</v>
      </c>
      <c r="W71" s="231">
        <v>178985.11</v>
      </c>
      <c r="X71" s="231">
        <v>19187.29</v>
      </c>
    </row>
    <row r="72" spans="1:25" x14ac:dyDescent="0.2">
      <c r="A72" s="251" t="s">
        <v>3086</v>
      </c>
      <c r="B72" s="229">
        <v>566190.51</v>
      </c>
      <c r="D72" s="229">
        <v>316181.12</v>
      </c>
      <c r="E72" s="251">
        <v>268457.27</v>
      </c>
      <c r="F72" s="251">
        <v>14989.44</v>
      </c>
      <c r="J72" s="233">
        <v>3034.5</v>
      </c>
      <c r="M72" s="251">
        <v>4014093.13</v>
      </c>
      <c r="O72" s="230">
        <v>307802.3</v>
      </c>
      <c r="R72" s="230">
        <v>387840</v>
      </c>
      <c r="T72" s="231">
        <v>555917.5</v>
      </c>
      <c r="W72" s="231">
        <v>49236.98</v>
      </c>
      <c r="X72" s="231">
        <v>15253.68</v>
      </c>
    </row>
    <row r="73" spans="1:25" x14ac:dyDescent="0.2">
      <c r="A73" s="251" t="s">
        <v>3087</v>
      </c>
      <c r="B73" s="229">
        <v>701536.38</v>
      </c>
      <c r="D73" s="229">
        <v>58401.96</v>
      </c>
      <c r="E73" s="251">
        <v>-25402.84</v>
      </c>
      <c r="F73" s="251">
        <v>88474.26</v>
      </c>
      <c r="M73" s="251">
        <v>2082417.38</v>
      </c>
      <c r="O73" s="230">
        <v>292550.67</v>
      </c>
      <c r="R73" s="230">
        <v>377100</v>
      </c>
      <c r="T73" s="231">
        <v>584387.5</v>
      </c>
      <c r="W73" s="231">
        <v>181876.22</v>
      </c>
      <c r="X73" s="231">
        <v>18764.04</v>
      </c>
    </row>
    <row r="74" spans="1:25" x14ac:dyDescent="0.2">
      <c r="A74" s="251" t="s">
        <v>3088</v>
      </c>
      <c r="B74" s="229">
        <v>626837.88</v>
      </c>
      <c r="D74" s="229">
        <v>95122.64</v>
      </c>
      <c r="E74" s="251">
        <v>4</v>
      </c>
      <c r="F74" s="251">
        <v>88558.73</v>
      </c>
      <c r="M74" s="251">
        <v>2028298.74</v>
      </c>
      <c r="O74" s="230">
        <v>276693.58</v>
      </c>
      <c r="R74" s="230">
        <v>458400</v>
      </c>
      <c r="T74" s="231">
        <v>641027.5</v>
      </c>
      <c r="W74" s="231">
        <v>180319.9</v>
      </c>
      <c r="X74" s="231">
        <v>5113.7299999999996</v>
      </c>
    </row>
    <row r="75" spans="1:25" x14ac:dyDescent="0.2">
      <c r="A75" s="251" t="s">
        <v>3089</v>
      </c>
      <c r="B75" s="229">
        <v>407624.73</v>
      </c>
      <c r="D75" s="229">
        <v>58828.25</v>
      </c>
      <c r="E75" s="251">
        <v>-50123.93</v>
      </c>
      <c r="F75" s="251">
        <v>42694.32</v>
      </c>
      <c r="L75" s="251">
        <v>363297</v>
      </c>
      <c r="M75" s="251">
        <v>2569886.96</v>
      </c>
      <c r="N75" s="230">
        <v>84.75</v>
      </c>
      <c r="O75" s="230">
        <v>335890.45</v>
      </c>
      <c r="R75" s="230">
        <v>344440</v>
      </c>
      <c r="T75" s="231">
        <v>567427.5</v>
      </c>
      <c r="W75" s="231">
        <v>132398.5</v>
      </c>
      <c r="X75" s="231">
        <v>14257</v>
      </c>
    </row>
    <row r="76" spans="1:25" x14ac:dyDescent="0.2">
      <c r="A76" s="251" t="s">
        <v>3090</v>
      </c>
      <c r="B76" s="229">
        <v>548571.48</v>
      </c>
      <c r="D76" s="229">
        <v>39076.04</v>
      </c>
      <c r="E76" s="251">
        <v>-44023.35</v>
      </c>
      <c r="F76" s="251">
        <v>-50324.34</v>
      </c>
      <c r="M76" s="251">
        <v>1423307.83</v>
      </c>
      <c r="N76" s="230">
        <v>895.04</v>
      </c>
      <c r="O76" s="230">
        <v>239275.51</v>
      </c>
      <c r="R76" s="230">
        <v>365100</v>
      </c>
      <c r="T76" s="231">
        <v>516981.5</v>
      </c>
      <c r="W76" s="231">
        <v>69361.84</v>
      </c>
      <c r="X76" s="231">
        <v>19885.88</v>
      </c>
    </row>
    <row r="77" spans="1:25" x14ac:dyDescent="0.2">
      <c r="A77" s="251" t="s">
        <v>3199</v>
      </c>
      <c r="B77" s="229">
        <v>261087.25</v>
      </c>
      <c r="D77" s="229">
        <v>330153.87</v>
      </c>
      <c r="E77" s="251">
        <v>-92352.65</v>
      </c>
      <c r="F77" s="251">
        <v>19421.68</v>
      </c>
      <c r="J77" s="233">
        <v>768.39</v>
      </c>
      <c r="L77" s="251">
        <v>-9940</v>
      </c>
      <c r="M77" s="251">
        <v>2051654.89</v>
      </c>
      <c r="O77" s="230">
        <v>246400.37</v>
      </c>
      <c r="P77" s="230">
        <v>147036.17000000001</v>
      </c>
      <c r="R77" s="230">
        <v>239350</v>
      </c>
      <c r="T77" s="231">
        <v>397247.5</v>
      </c>
      <c r="W77" s="231">
        <v>78019.8</v>
      </c>
      <c r="X77" s="231">
        <v>27675.71</v>
      </c>
    </row>
    <row r="78" spans="1:25" x14ac:dyDescent="0.2">
      <c r="A78" s="251" t="s">
        <v>3091</v>
      </c>
      <c r="B78" s="229">
        <v>169438.43</v>
      </c>
      <c r="D78" s="229">
        <v>60534.2</v>
      </c>
      <c r="E78" s="251">
        <v>699713.56</v>
      </c>
      <c r="F78" s="251">
        <v>38283.879999999997</v>
      </c>
      <c r="J78" s="233">
        <v>130</v>
      </c>
      <c r="L78" s="251">
        <v>160</v>
      </c>
      <c r="M78" s="251">
        <v>1625943.2</v>
      </c>
      <c r="O78" s="230">
        <v>281476.74</v>
      </c>
      <c r="R78" s="230">
        <v>80140</v>
      </c>
      <c r="T78" s="231">
        <v>236692</v>
      </c>
      <c r="W78" s="231">
        <v>60106.05</v>
      </c>
      <c r="X78" s="231">
        <v>32187.89</v>
      </c>
    </row>
    <row r="79" spans="1:25" x14ac:dyDescent="0.2">
      <c r="A79" s="251" t="s">
        <v>3092</v>
      </c>
      <c r="B79" s="229">
        <v>100206.66</v>
      </c>
      <c r="D79" s="229">
        <v>70777.38</v>
      </c>
      <c r="E79" s="251">
        <v>423782.91</v>
      </c>
      <c r="F79" s="251">
        <v>67888.78</v>
      </c>
      <c r="M79" s="251">
        <v>1700209.39</v>
      </c>
      <c r="O79" s="230">
        <v>365979.81</v>
      </c>
      <c r="R79" s="230">
        <v>214260</v>
      </c>
      <c r="T79" s="231">
        <v>405882</v>
      </c>
      <c r="W79" s="231">
        <v>115060.6</v>
      </c>
      <c r="X79" s="231">
        <v>22902.03</v>
      </c>
    </row>
    <row r="80" spans="1:25" x14ac:dyDescent="0.2">
      <c r="A80" s="251" t="s">
        <v>3093</v>
      </c>
      <c r="B80" s="229">
        <v>223978.89</v>
      </c>
      <c r="D80" s="229">
        <v>54572.36</v>
      </c>
      <c r="E80" s="251">
        <v>388808.07</v>
      </c>
      <c r="F80" s="251">
        <v>53187.44</v>
      </c>
      <c r="L80" s="251">
        <v>10263</v>
      </c>
      <c r="M80" s="251">
        <v>1448416.88</v>
      </c>
      <c r="O80" s="230">
        <v>253987.20000000001</v>
      </c>
      <c r="R80" s="230">
        <v>249360</v>
      </c>
      <c r="S80" s="230">
        <v>500</v>
      </c>
      <c r="T80" s="231">
        <v>370630</v>
      </c>
      <c r="W80" s="231">
        <v>78947.899999999994</v>
      </c>
      <c r="X80" s="231">
        <v>22024.43</v>
      </c>
    </row>
    <row r="81" spans="1:24" x14ac:dyDescent="0.2">
      <c r="A81" s="251" t="s">
        <v>3094</v>
      </c>
      <c r="B81" s="229">
        <v>206900.36</v>
      </c>
      <c r="D81" s="229">
        <v>17704.63</v>
      </c>
      <c r="E81" s="251">
        <v>440194.11</v>
      </c>
      <c r="F81" s="251">
        <v>242323.20000000001</v>
      </c>
      <c r="M81" s="251">
        <v>2079850.72</v>
      </c>
      <c r="O81" s="230">
        <v>229379.68</v>
      </c>
      <c r="R81" s="230">
        <v>144800</v>
      </c>
      <c r="T81" s="231">
        <v>254542</v>
      </c>
      <c r="W81" s="231">
        <v>62044.61</v>
      </c>
      <c r="X81" s="231">
        <v>32903.68</v>
      </c>
    </row>
    <row r="82" spans="1:24" x14ac:dyDescent="0.2">
      <c r="A82" s="251" t="s">
        <v>3095</v>
      </c>
      <c r="B82" s="229">
        <v>128692.44</v>
      </c>
      <c r="D82" s="229">
        <v>24226.52</v>
      </c>
      <c r="E82" s="251">
        <v>426708.94</v>
      </c>
      <c r="F82" s="251">
        <v>75505.25</v>
      </c>
      <c r="M82" s="251">
        <v>1478004.6</v>
      </c>
      <c r="O82" s="230">
        <v>277370.92</v>
      </c>
      <c r="R82" s="230">
        <v>74820</v>
      </c>
      <c r="T82" s="231">
        <v>211437.92</v>
      </c>
      <c r="W82" s="231">
        <v>66815.7</v>
      </c>
      <c r="X82" s="231">
        <v>23146.01</v>
      </c>
    </row>
    <row r="83" spans="1:24" x14ac:dyDescent="0.2">
      <c r="A83" s="251" t="s">
        <v>3096</v>
      </c>
      <c r="B83" s="229">
        <v>273063.64</v>
      </c>
      <c r="D83" s="229">
        <v>64022.51</v>
      </c>
      <c r="E83" s="251">
        <v>170142.85</v>
      </c>
      <c r="F83" s="251">
        <v>752859.77</v>
      </c>
      <c r="J83" s="233">
        <v>100</v>
      </c>
      <c r="M83" s="251">
        <v>1774409.19</v>
      </c>
      <c r="O83" s="230">
        <v>321570.26</v>
      </c>
      <c r="P83" s="230">
        <v>29400</v>
      </c>
      <c r="R83" s="230">
        <v>277820</v>
      </c>
      <c r="T83" s="231">
        <v>433680</v>
      </c>
      <c r="W83" s="231">
        <v>107863.75</v>
      </c>
      <c r="X83" s="231">
        <v>41418.61</v>
      </c>
    </row>
    <row r="84" spans="1:24" x14ac:dyDescent="0.2">
      <c r="A84" s="251" t="s">
        <v>3097</v>
      </c>
      <c r="B84" s="229">
        <v>108436.07</v>
      </c>
      <c r="D84" s="229">
        <v>77825.88</v>
      </c>
      <c r="E84" s="251">
        <v>545709.61</v>
      </c>
      <c r="F84" s="251">
        <v>62513.72</v>
      </c>
      <c r="M84" s="251">
        <v>1568940.19</v>
      </c>
      <c r="O84" s="230">
        <v>344228.48</v>
      </c>
      <c r="P84" s="230">
        <v>17100</v>
      </c>
      <c r="R84" s="230">
        <v>327460</v>
      </c>
      <c r="T84" s="231">
        <v>509766</v>
      </c>
      <c r="W84" s="231">
        <v>88076.23</v>
      </c>
      <c r="X84" s="231">
        <v>24563.34</v>
      </c>
    </row>
    <row r="85" spans="1:24" x14ac:dyDescent="0.2">
      <c r="A85" s="251" t="s">
        <v>3098</v>
      </c>
      <c r="B85" s="229">
        <v>211534.36</v>
      </c>
      <c r="D85" s="229">
        <v>23682.86</v>
      </c>
      <c r="E85" s="251">
        <v>415379.7</v>
      </c>
      <c r="F85" s="251">
        <v>39129.31</v>
      </c>
      <c r="M85" s="251">
        <v>1499346.49</v>
      </c>
      <c r="O85" s="230">
        <v>333757.39</v>
      </c>
      <c r="R85" s="230">
        <v>184500</v>
      </c>
      <c r="T85" s="231">
        <v>374813.98</v>
      </c>
      <c r="W85" s="231">
        <v>73879.8</v>
      </c>
      <c r="X85" s="231">
        <v>27673.19</v>
      </c>
    </row>
    <row r="86" spans="1:24" x14ac:dyDescent="0.2">
      <c r="A86" s="251" t="s">
        <v>3206</v>
      </c>
      <c r="B86" s="229">
        <v>110303.54</v>
      </c>
      <c r="D86" s="229">
        <v>40965.360000000001</v>
      </c>
      <c r="E86" s="251">
        <v>429524.79</v>
      </c>
      <c r="F86" s="251">
        <v>26916.31</v>
      </c>
      <c r="J86" s="233">
        <v>3734</v>
      </c>
      <c r="M86" s="251">
        <v>2293429.0699999998</v>
      </c>
      <c r="O86" s="230">
        <v>166019.94</v>
      </c>
      <c r="R86" s="230">
        <v>49100</v>
      </c>
      <c r="T86" s="231">
        <v>114180</v>
      </c>
      <c r="W86" s="231">
        <v>72906.080000000002</v>
      </c>
      <c r="X86" s="231">
        <v>18857.89</v>
      </c>
    </row>
    <row r="87" spans="1:24" x14ac:dyDescent="0.2">
      <c r="A87" s="251" t="s">
        <v>3099</v>
      </c>
      <c r="B87" s="229">
        <v>472444.22</v>
      </c>
      <c r="D87" s="229">
        <v>49103.21</v>
      </c>
      <c r="E87" s="251">
        <v>591596.13</v>
      </c>
      <c r="F87" s="251">
        <v>48265.98</v>
      </c>
      <c r="M87" s="251">
        <v>1525529.54</v>
      </c>
      <c r="O87" s="230">
        <v>51384.44</v>
      </c>
      <c r="R87" s="230">
        <v>155480</v>
      </c>
      <c r="T87" s="231">
        <v>198540</v>
      </c>
      <c r="W87" s="231">
        <v>101047.33</v>
      </c>
      <c r="X87" s="231">
        <v>9926.7800000000007</v>
      </c>
    </row>
    <row r="88" spans="1:24" x14ac:dyDescent="0.2">
      <c r="A88" s="251" t="s">
        <v>3100</v>
      </c>
      <c r="B88" s="229">
        <v>319480.25</v>
      </c>
      <c r="D88" s="229">
        <v>14041.08</v>
      </c>
      <c r="E88" s="251">
        <v>2197002.0299999998</v>
      </c>
      <c r="F88" s="251">
        <v>35824.620000000003</v>
      </c>
      <c r="M88" s="251">
        <v>1451545.03</v>
      </c>
      <c r="O88" s="230">
        <v>21863.42</v>
      </c>
      <c r="R88" s="230">
        <v>184560</v>
      </c>
      <c r="T88" s="231">
        <v>229840</v>
      </c>
      <c r="W88" s="231">
        <v>47298.01</v>
      </c>
      <c r="X88" s="231">
        <v>8720.2800000000007</v>
      </c>
    </row>
    <row r="89" spans="1:24" x14ac:dyDescent="0.2">
      <c r="A89" s="251" t="s">
        <v>3101</v>
      </c>
      <c r="B89" s="229">
        <v>789485.52</v>
      </c>
      <c r="D89" s="229">
        <v>20680.47</v>
      </c>
      <c r="E89" s="251">
        <v>2307810.7799999998</v>
      </c>
      <c r="F89" s="251">
        <v>-8254.75</v>
      </c>
      <c r="M89" s="251">
        <v>328050.34000000003</v>
      </c>
      <c r="O89" s="230">
        <v>24665.23</v>
      </c>
      <c r="P89" s="230">
        <v>215150</v>
      </c>
      <c r="R89" s="230">
        <v>220200</v>
      </c>
      <c r="T89" s="231">
        <v>243044</v>
      </c>
      <c r="W89" s="231">
        <v>49727.62</v>
      </c>
      <c r="X89" s="231">
        <v>27658.5</v>
      </c>
    </row>
    <row r="90" spans="1:24" x14ac:dyDescent="0.2">
      <c r="A90" s="251" t="s">
        <v>3194</v>
      </c>
      <c r="B90" s="229">
        <v>167019.43</v>
      </c>
      <c r="D90" s="229">
        <v>18493.310000000001</v>
      </c>
      <c r="E90" s="251">
        <v>257169.82</v>
      </c>
      <c r="F90" s="251">
        <v>30165.24</v>
      </c>
      <c r="M90" s="251">
        <v>1852229.71</v>
      </c>
      <c r="O90" s="230">
        <v>13838.97</v>
      </c>
      <c r="R90" s="230">
        <v>321980</v>
      </c>
      <c r="T90" s="231">
        <v>363060</v>
      </c>
      <c r="W90" s="231">
        <v>43862.400000000001</v>
      </c>
      <c r="X90" s="231">
        <v>10760.42</v>
      </c>
    </row>
    <row r="91" spans="1:24" x14ac:dyDescent="0.2">
      <c r="A91" s="251" t="s">
        <v>3102</v>
      </c>
      <c r="B91" s="229">
        <v>289549.03000000003</v>
      </c>
      <c r="D91" s="229">
        <v>25789.78</v>
      </c>
      <c r="E91" s="251">
        <v>289895.87</v>
      </c>
      <c r="F91" s="251">
        <v>3951.63</v>
      </c>
      <c r="J91" s="233">
        <v>0</v>
      </c>
      <c r="L91" s="251">
        <v>3544.36</v>
      </c>
      <c r="M91" s="251">
        <v>2452917.63</v>
      </c>
      <c r="O91" s="230">
        <v>510806.51</v>
      </c>
      <c r="R91" s="230">
        <v>423300</v>
      </c>
      <c r="S91" s="230">
        <v>7000</v>
      </c>
      <c r="T91" s="231">
        <v>640222</v>
      </c>
      <c r="U91" s="231">
        <v>4024</v>
      </c>
      <c r="W91" s="231">
        <v>153007.28</v>
      </c>
      <c r="X91" s="231">
        <v>8498.84</v>
      </c>
    </row>
    <row r="92" spans="1:24" x14ac:dyDescent="0.2">
      <c r="A92" s="251" t="s">
        <v>3103</v>
      </c>
      <c r="B92" s="229">
        <v>79236.02</v>
      </c>
      <c r="C92" s="229">
        <v>0</v>
      </c>
      <c r="D92" s="229">
        <v>30920.81</v>
      </c>
      <c r="E92" s="251">
        <v>17315.150000000001</v>
      </c>
      <c r="F92" s="251">
        <v>34617.71</v>
      </c>
      <c r="H92" s="233">
        <v>0</v>
      </c>
      <c r="M92" s="251">
        <v>1997915.47</v>
      </c>
      <c r="O92" s="230">
        <v>267241.46000000002</v>
      </c>
      <c r="P92" s="230">
        <v>20000</v>
      </c>
      <c r="R92" s="230">
        <v>256400</v>
      </c>
      <c r="S92" s="230">
        <v>3000</v>
      </c>
      <c r="T92" s="231">
        <v>358270.34</v>
      </c>
      <c r="U92" s="231">
        <v>4084</v>
      </c>
      <c r="W92" s="231">
        <v>67226.259999999995</v>
      </c>
      <c r="X92" s="231">
        <v>6294.58</v>
      </c>
    </row>
    <row r="93" spans="1:24" x14ac:dyDescent="0.2">
      <c r="A93" s="251" t="s">
        <v>3104</v>
      </c>
      <c r="B93" s="229">
        <v>263994.46999999997</v>
      </c>
      <c r="D93" s="229">
        <v>29098.62</v>
      </c>
      <c r="E93" s="251">
        <v>5</v>
      </c>
      <c r="F93" s="251">
        <v>190923.19</v>
      </c>
      <c r="J93" s="233">
        <v>163</v>
      </c>
      <c r="L93" s="251">
        <v>44240.35</v>
      </c>
      <c r="M93" s="251">
        <v>2154589.06</v>
      </c>
      <c r="O93" s="230">
        <v>431368.73</v>
      </c>
      <c r="R93" s="230">
        <v>341820</v>
      </c>
      <c r="S93" s="230">
        <v>6000</v>
      </c>
      <c r="T93" s="231">
        <v>602719</v>
      </c>
      <c r="U93" s="231">
        <v>3946</v>
      </c>
      <c r="W93" s="231">
        <v>122359.85</v>
      </c>
      <c r="X93" s="231">
        <v>15725.92</v>
      </c>
    </row>
    <row r="94" spans="1:24" x14ac:dyDescent="0.2">
      <c r="A94" s="251" t="s">
        <v>3105</v>
      </c>
      <c r="B94" s="229">
        <v>337288.4</v>
      </c>
      <c r="C94" s="229">
        <v>0</v>
      </c>
      <c r="D94" s="229">
        <v>51738.8</v>
      </c>
      <c r="E94" s="251">
        <v>4887.76</v>
      </c>
      <c r="F94" s="251">
        <v>46</v>
      </c>
      <c r="J94" s="233">
        <v>500</v>
      </c>
      <c r="L94" s="251">
        <v>-4494</v>
      </c>
      <c r="M94" s="251">
        <v>679279.9</v>
      </c>
      <c r="O94" s="230">
        <v>538870.14</v>
      </c>
      <c r="R94" s="230">
        <v>305880</v>
      </c>
      <c r="T94" s="231">
        <v>541098</v>
      </c>
      <c r="U94" s="231">
        <v>3946</v>
      </c>
      <c r="W94" s="231">
        <v>204677.1</v>
      </c>
      <c r="X94" s="231">
        <v>4886.68</v>
      </c>
    </row>
    <row r="95" spans="1:24" x14ac:dyDescent="0.2">
      <c r="A95" s="251" t="s">
        <v>3106</v>
      </c>
      <c r="B95" s="229">
        <v>300736.7</v>
      </c>
      <c r="D95" s="229">
        <v>35040.57</v>
      </c>
      <c r="E95" s="251">
        <v>5116.26</v>
      </c>
      <c r="F95" s="251">
        <v>100564.4</v>
      </c>
      <c r="L95" s="251">
        <v>-10149.129999999999</v>
      </c>
      <c r="M95" s="251">
        <v>2305013.7999999998</v>
      </c>
      <c r="O95" s="230">
        <v>312777.71999999997</v>
      </c>
      <c r="R95" s="230">
        <v>348800</v>
      </c>
      <c r="S95" s="230">
        <v>5000</v>
      </c>
      <c r="T95" s="231">
        <v>559030</v>
      </c>
      <c r="W95" s="231">
        <v>210850.31</v>
      </c>
      <c r="X95" s="231">
        <v>6167.04</v>
      </c>
    </row>
    <row r="96" spans="1:24" x14ac:dyDescent="0.2">
      <c r="A96" s="251" t="s">
        <v>3107</v>
      </c>
      <c r="B96" s="229">
        <v>220850.17</v>
      </c>
      <c r="D96" s="229">
        <v>46352.5</v>
      </c>
      <c r="E96" s="251">
        <v>4</v>
      </c>
      <c r="F96" s="251">
        <v>17914.88</v>
      </c>
      <c r="J96" s="233">
        <v>256.14</v>
      </c>
      <c r="L96" s="251">
        <v>78026.899999999994</v>
      </c>
      <c r="M96" s="251">
        <v>266818</v>
      </c>
      <c r="O96" s="230">
        <v>521754.74</v>
      </c>
      <c r="Q96" s="230">
        <v>6.64</v>
      </c>
      <c r="R96" s="230">
        <v>342320</v>
      </c>
      <c r="S96" s="230">
        <v>6000</v>
      </c>
      <c r="T96" s="231">
        <v>584634</v>
      </c>
      <c r="W96" s="231">
        <v>101115.52</v>
      </c>
      <c r="X96" s="231">
        <v>2245</v>
      </c>
    </row>
    <row r="97" spans="1:24" x14ac:dyDescent="0.2">
      <c r="A97" s="251" t="s">
        <v>3108</v>
      </c>
      <c r="B97" s="229">
        <v>149541.29</v>
      </c>
      <c r="D97" s="229">
        <v>38148.959999999999</v>
      </c>
      <c r="E97" s="251">
        <v>5</v>
      </c>
      <c r="F97" s="251">
        <v>74.97</v>
      </c>
      <c r="J97" s="233">
        <v>1986.91</v>
      </c>
      <c r="L97" s="251">
        <v>605.55999999999995</v>
      </c>
      <c r="M97" s="251">
        <v>1877398.81</v>
      </c>
      <c r="O97" s="230">
        <v>133694.07999999999</v>
      </c>
      <c r="R97" s="230">
        <v>131660</v>
      </c>
      <c r="S97" s="230">
        <v>1500</v>
      </c>
      <c r="T97" s="231">
        <v>219990</v>
      </c>
      <c r="W97" s="231">
        <v>34902.94</v>
      </c>
      <c r="X97" s="231">
        <v>39.97</v>
      </c>
    </row>
    <row r="98" spans="1:24" x14ac:dyDescent="0.2">
      <c r="A98" s="251" t="s">
        <v>3109</v>
      </c>
      <c r="B98" s="229">
        <v>127186.69</v>
      </c>
      <c r="D98" s="229">
        <v>44726.19</v>
      </c>
      <c r="E98" s="251">
        <v>485130.03</v>
      </c>
      <c r="F98" s="251">
        <v>26512.19</v>
      </c>
      <c r="J98" s="233">
        <v>655.75</v>
      </c>
      <c r="L98" s="251">
        <v>6593</v>
      </c>
      <c r="M98" s="251">
        <v>804941.61</v>
      </c>
      <c r="O98" s="230">
        <v>425462.27</v>
      </c>
      <c r="Q98" s="230">
        <v>1.89</v>
      </c>
      <c r="R98" s="230">
        <v>276660</v>
      </c>
      <c r="S98" s="230">
        <v>6000</v>
      </c>
      <c r="T98" s="231">
        <v>491601.84</v>
      </c>
      <c r="W98" s="231">
        <v>162825.93</v>
      </c>
      <c r="X98" s="231">
        <v>7568.1</v>
      </c>
    </row>
    <row r="99" spans="1:24" x14ac:dyDescent="0.2">
      <c r="A99" s="251" t="s">
        <v>3110</v>
      </c>
      <c r="B99" s="229">
        <v>422704.85</v>
      </c>
      <c r="D99" s="229">
        <v>43589.21</v>
      </c>
      <c r="E99" s="251">
        <v>3</v>
      </c>
      <c r="F99" s="251">
        <v>37.01</v>
      </c>
      <c r="J99" s="233">
        <v>154</v>
      </c>
      <c r="L99" s="251">
        <v>31796.99</v>
      </c>
      <c r="M99" s="251">
        <v>2543552.06</v>
      </c>
      <c r="O99" s="230">
        <v>287290.57</v>
      </c>
      <c r="R99" s="230">
        <v>222580</v>
      </c>
      <c r="S99" s="230">
        <v>4000</v>
      </c>
      <c r="T99" s="231">
        <v>347196</v>
      </c>
      <c r="U99" s="231">
        <v>3786</v>
      </c>
      <c r="W99" s="231">
        <v>80619.56</v>
      </c>
      <c r="X99" s="231">
        <v>73.94</v>
      </c>
    </row>
    <row r="100" spans="1:24" x14ac:dyDescent="0.2">
      <c r="A100" s="251" t="s">
        <v>3111</v>
      </c>
      <c r="B100" s="229">
        <v>235492</v>
      </c>
      <c r="D100" s="229">
        <v>65986.38</v>
      </c>
      <c r="E100" s="251">
        <v>116805.64</v>
      </c>
      <c r="F100" s="251">
        <v>58</v>
      </c>
      <c r="J100" s="233">
        <v>103</v>
      </c>
      <c r="L100" s="251">
        <v>19</v>
      </c>
      <c r="M100" s="251">
        <v>1708771</v>
      </c>
      <c r="O100" s="230">
        <v>452118.35</v>
      </c>
      <c r="R100" s="230">
        <v>279760</v>
      </c>
      <c r="S100" s="230">
        <v>6000</v>
      </c>
      <c r="T100" s="231">
        <v>509470</v>
      </c>
      <c r="U100" s="231">
        <v>4184</v>
      </c>
      <c r="W100" s="231">
        <v>187323.78</v>
      </c>
      <c r="X100" s="231">
        <v>18971</v>
      </c>
    </row>
    <row r="101" spans="1:24" x14ac:dyDescent="0.2">
      <c r="A101" s="251" t="s">
        <v>3112</v>
      </c>
      <c r="B101" s="229">
        <v>54375.42</v>
      </c>
      <c r="D101" s="229">
        <v>65987.179999999993</v>
      </c>
      <c r="E101" s="251">
        <v>119422.9</v>
      </c>
      <c r="F101" s="251">
        <v>14149.43</v>
      </c>
      <c r="J101" s="233">
        <v>1923</v>
      </c>
      <c r="L101" s="251">
        <v>36979.589999999997</v>
      </c>
      <c r="M101" s="251">
        <v>2266060.31</v>
      </c>
      <c r="O101" s="230">
        <v>482137.81</v>
      </c>
      <c r="Q101" s="230">
        <v>204.92</v>
      </c>
      <c r="R101" s="230">
        <v>335260</v>
      </c>
      <c r="S101" s="230">
        <v>6000</v>
      </c>
      <c r="T101" s="231">
        <v>625536</v>
      </c>
      <c r="U101" s="231">
        <v>3946</v>
      </c>
      <c r="W101" s="231">
        <v>167089.03</v>
      </c>
      <c r="X101" s="231">
        <v>13313.94</v>
      </c>
    </row>
    <row r="102" spans="1:24" x14ac:dyDescent="0.2">
      <c r="A102" s="251" t="s">
        <v>3113</v>
      </c>
      <c r="B102" s="229">
        <v>164305.62</v>
      </c>
      <c r="C102" s="229">
        <v>3884</v>
      </c>
      <c r="D102" s="229">
        <v>33247.870000000003</v>
      </c>
      <c r="E102" s="251">
        <v>4</v>
      </c>
      <c r="F102" s="251">
        <v>5450.64</v>
      </c>
      <c r="L102" s="251">
        <v>-56576.11</v>
      </c>
      <c r="M102" s="251">
        <v>803987.63</v>
      </c>
      <c r="O102" s="230">
        <v>294686.21000000002</v>
      </c>
      <c r="R102" s="230">
        <v>186900</v>
      </c>
      <c r="S102" s="230">
        <v>3000</v>
      </c>
      <c r="T102" s="231">
        <v>337960</v>
      </c>
      <c r="W102" s="231">
        <v>130926.88</v>
      </c>
      <c r="X102" s="231">
        <v>277.77999999999997</v>
      </c>
    </row>
    <row r="103" spans="1:24" x14ac:dyDescent="0.2">
      <c r="A103" s="251" t="s">
        <v>3114</v>
      </c>
      <c r="B103" s="229">
        <v>218490.17</v>
      </c>
      <c r="D103" s="229">
        <v>8032.65</v>
      </c>
      <c r="E103" s="251">
        <v>77007.679999999993</v>
      </c>
      <c r="F103" s="251">
        <v>5668</v>
      </c>
      <c r="L103" s="251">
        <v>-2</v>
      </c>
      <c r="M103" s="251">
        <v>2982456.62</v>
      </c>
      <c r="O103" s="230">
        <v>349999.89</v>
      </c>
      <c r="Q103" s="230">
        <v>352.54</v>
      </c>
      <c r="R103" s="230">
        <v>323900</v>
      </c>
      <c r="S103" s="230">
        <v>7000</v>
      </c>
      <c r="T103" s="231">
        <v>467500</v>
      </c>
      <c r="W103" s="231">
        <v>145119.48000000001</v>
      </c>
      <c r="X103" s="231">
        <v>3208.48</v>
      </c>
    </row>
    <row r="104" spans="1:24" x14ac:dyDescent="0.2">
      <c r="A104" s="251" t="s">
        <v>3115</v>
      </c>
      <c r="B104" s="229">
        <v>320776.36</v>
      </c>
      <c r="D104" s="229">
        <v>32167.22</v>
      </c>
      <c r="E104" s="251">
        <v>5</v>
      </c>
      <c r="F104" s="251">
        <v>162008.24</v>
      </c>
      <c r="J104" s="233">
        <v>141.16999999999999</v>
      </c>
      <c r="L104" s="251">
        <v>123502.11</v>
      </c>
      <c r="M104" s="251">
        <v>2096504</v>
      </c>
      <c r="O104" s="230">
        <v>447571.23</v>
      </c>
      <c r="R104" s="230">
        <v>306680</v>
      </c>
      <c r="S104" s="230">
        <v>6000</v>
      </c>
      <c r="T104" s="231">
        <v>501330</v>
      </c>
      <c r="W104" s="231">
        <v>158548.01999999999</v>
      </c>
      <c r="X104" s="231">
        <v>6723.16</v>
      </c>
    </row>
    <row r="105" spans="1:24" x14ac:dyDescent="0.2">
      <c r="A105" s="251" t="s">
        <v>3116</v>
      </c>
      <c r="B105" s="229">
        <v>202259.92</v>
      </c>
      <c r="D105" s="229">
        <v>50950.81</v>
      </c>
      <c r="E105" s="251">
        <v>366168.89</v>
      </c>
      <c r="F105" s="251">
        <v>52242.26</v>
      </c>
      <c r="J105" s="233">
        <v>101948.22</v>
      </c>
      <c r="L105" s="251">
        <v>23782.74</v>
      </c>
      <c r="M105" s="251">
        <v>4349913</v>
      </c>
      <c r="O105" s="230">
        <v>523728.3</v>
      </c>
      <c r="R105" s="230">
        <v>377880</v>
      </c>
      <c r="S105" s="230">
        <v>5000</v>
      </c>
      <c r="T105" s="231">
        <v>651841</v>
      </c>
      <c r="W105" s="231">
        <v>184350.48</v>
      </c>
      <c r="X105" s="231">
        <v>25076.42</v>
      </c>
    </row>
    <row r="106" spans="1:24" x14ac:dyDescent="0.2">
      <c r="A106" s="251" t="s">
        <v>3117</v>
      </c>
      <c r="B106" s="229">
        <v>364138.86</v>
      </c>
      <c r="D106" s="229">
        <v>56573.11</v>
      </c>
      <c r="E106" s="251">
        <v>221425.33</v>
      </c>
      <c r="F106" s="251">
        <v>7203.74</v>
      </c>
      <c r="L106" s="251">
        <v>9237.23</v>
      </c>
      <c r="M106" s="251">
        <v>1350408.04</v>
      </c>
      <c r="O106" s="230">
        <v>464338.11</v>
      </c>
      <c r="Q106" s="230">
        <v>19.89</v>
      </c>
      <c r="R106" s="230">
        <v>353900</v>
      </c>
      <c r="S106" s="230">
        <v>6000</v>
      </c>
      <c r="T106" s="231">
        <v>591165</v>
      </c>
      <c r="W106" s="231">
        <v>169781.91</v>
      </c>
      <c r="X106" s="231">
        <v>4505</v>
      </c>
    </row>
    <row r="107" spans="1:24" x14ac:dyDescent="0.2">
      <c r="A107" s="251" t="s">
        <v>3200</v>
      </c>
      <c r="B107" s="229">
        <v>310657.62</v>
      </c>
      <c r="D107" s="229">
        <v>33277.32</v>
      </c>
      <c r="E107" s="251">
        <v>130822.15</v>
      </c>
      <c r="F107" s="251">
        <v>5000</v>
      </c>
      <c r="J107" s="233">
        <v>323.2</v>
      </c>
      <c r="L107" s="251">
        <v>11711.15</v>
      </c>
      <c r="M107" s="251">
        <v>2389700.83</v>
      </c>
      <c r="O107" s="230">
        <v>255016.97</v>
      </c>
      <c r="R107" s="230">
        <v>266880</v>
      </c>
      <c r="S107" s="230">
        <v>3000</v>
      </c>
      <c r="T107" s="231">
        <v>436702</v>
      </c>
      <c r="U107" s="231">
        <v>3946</v>
      </c>
      <c r="W107" s="231">
        <v>79430.37</v>
      </c>
      <c r="X107" s="231">
        <v>19211.8</v>
      </c>
    </row>
    <row r="108" spans="1:24" x14ac:dyDescent="0.2">
      <c r="A108" s="251" t="s">
        <v>3201</v>
      </c>
      <c r="B108" s="229">
        <v>267539.3</v>
      </c>
      <c r="D108" s="229">
        <v>23460.46</v>
      </c>
      <c r="E108" s="251">
        <v>139046.12</v>
      </c>
      <c r="F108" s="251">
        <v>1025</v>
      </c>
      <c r="M108" s="251">
        <v>5385590.1100000003</v>
      </c>
      <c r="O108" s="230">
        <v>294209.24</v>
      </c>
      <c r="R108" s="230">
        <v>157960</v>
      </c>
      <c r="S108" s="230">
        <v>3000</v>
      </c>
      <c r="T108" s="231">
        <v>314080</v>
      </c>
      <c r="U108" s="231">
        <v>3946</v>
      </c>
      <c r="W108" s="231">
        <v>184988.91</v>
      </c>
      <c r="X108" s="231">
        <v>4898.3</v>
      </c>
    </row>
    <row r="109" spans="1:24" x14ac:dyDescent="0.2">
      <c r="A109" s="251" t="s">
        <v>3118</v>
      </c>
      <c r="B109" s="229">
        <v>275413.65000000002</v>
      </c>
      <c r="D109" s="229">
        <v>27962</v>
      </c>
      <c r="E109" s="251">
        <v>166834.60999999999</v>
      </c>
      <c r="F109" s="251">
        <v>49457.29</v>
      </c>
      <c r="L109" s="251">
        <v>210977.52</v>
      </c>
      <c r="M109" s="251">
        <v>1851650.31</v>
      </c>
      <c r="O109" s="230">
        <v>141446.5</v>
      </c>
      <c r="R109" s="230">
        <v>197080</v>
      </c>
      <c r="S109" s="230">
        <v>15550</v>
      </c>
      <c r="T109" s="231">
        <v>280340.5</v>
      </c>
      <c r="W109" s="231">
        <v>45034.080000000002</v>
      </c>
      <c r="X109" s="231">
        <v>12295.62</v>
      </c>
    </row>
    <row r="110" spans="1:24" x14ac:dyDescent="0.2">
      <c r="A110" s="251" t="s">
        <v>3119</v>
      </c>
      <c r="B110" s="229">
        <v>438845.67</v>
      </c>
      <c r="D110" s="229">
        <v>35657.08</v>
      </c>
      <c r="E110" s="251">
        <v>645498.06000000006</v>
      </c>
      <c r="F110" s="251">
        <v>716179.69</v>
      </c>
      <c r="L110" s="251">
        <v>599182.85</v>
      </c>
      <c r="M110" s="251">
        <v>1448584.45</v>
      </c>
      <c r="O110" s="230">
        <v>353997.87</v>
      </c>
      <c r="R110" s="230">
        <v>273820</v>
      </c>
      <c r="S110" s="230">
        <v>6000</v>
      </c>
      <c r="T110" s="231">
        <v>353513.5</v>
      </c>
      <c r="W110" s="231">
        <v>72170.179999999993</v>
      </c>
      <c r="X110" s="231">
        <v>60115.1</v>
      </c>
    </row>
    <row r="111" spans="1:24" x14ac:dyDescent="0.2">
      <c r="A111" s="251" t="s">
        <v>3120</v>
      </c>
      <c r="B111" s="229">
        <v>326125.81</v>
      </c>
      <c r="D111" s="229">
        <v>32794.239999999998</v>
      </c>
      <c r="E111" s="251">
        <v>340291.3</v>
      </c>
      <c r="F111" s="251">
        <v>41548.769999999997</v>
      </c>
      <c r="L111" s="251">
        <v>376531.17</v>
      </c>
      <c r="M111" s="251">
        <v>2294612.94</v>
      </c>
      <c r="O111" s="230">
        <v>171487.99</v>
      </c>
      <c r="P111" s="230">
        <v>105000</v>
      </c>
      <c r="R111" s="230">
        <v>302640</v>
      </c>
      <c r="S111" s="230">
        <v>3000</v>
      </c>
      <c r="T111" s="231">
        <v>398690.17</v>
      </c>
      <c r="W111" s="231">
        <v>84123.76</v>
      </c>
      <c r="X111" s="231">
        <v>28191.1</v>
      </c>
    </row>
    <row r="112" spans="1:24" x14ac:dyDescent="0.2">
      <c r="A112" s="251" t="s">
        <v>3121</v>
      </c>
      <c r="B112" s="229">
        <v>65372.31</v>
      </c>
      <c r="D112" s="229">
        <v>30185.55</v>
      </c>
      <c r="E112" s="251">
        <v>85655.83</v>
      </c>
      <c r="F112" s="251">
        <v>37980.44</v>
      </c>
      <c r="L112" s="251">
        <v>143535.93</v>
      </c>
      <c r="M112" s="251">
        <v>1767292.42</v>
      </c>
      <c r="O112" s="230">
        <v>155120.95999999999</v>
      </c>
      <c r="P112" s="230">
        <v>30000</v>
      </c>
      <c r="R112" s="230">
        <v>344880</v>
      </c>
      <c r="S112" s="230">
        <v>4000</v>
      </c>
      <c r="T112" s="231">
        <v>405680</v>
      </c>
      <c r="W112" s="231">
        <v>71281.47</v>
      </c>
      <c r="X112" s="231">
        <v>19899.66</v>
      </c>
    </row>
    <row r="113" spans="1:24" x14ac:dyDescent="0.2">
      <c r="A113" s="251" t="s">
        <v>3122</v>
      </c>
      <c r="B113" s="229">
        <v>63936.75</v>
      </c>
      <c r="D113" s="229">
        <v>39810.54</v>
      </c>
      <c r="E113" s="251">
        <v>669800.01</v>
      </c>
      <c r="F113" s="251">
        <v>40603.42</v>
      </c>
      <c r="L113" s="251">
        <v>551457.6</v>
      </c>
      <c r="M113" s="251">
        <v>1775492.61</v>
      </c>
      <c r="O113" s="230">
        <v>193706.19</v>
      </c>
      <c r="R113" s="230">
        <v>296500</v>
      </c>
      <c r="S113" s="230">
        <v>6000</v>
      </c>
      <c r="T113" s="231">
        <v>402560</v>
      </c>
      <c r="W113" s="231">
        <v>142876.18</v>
      </c>
      <c r="X113" s="231">
        <v>25981.200000000001</v>
      </c>
    </row>
    <row r="114" spans="1:24" x14ac:dyDescent="0.2">
      <c r="A114" s="251" t="s">
        <v>3202</v>
      </c>
      <c r="B114" s="229">
        <v>256366.73</v>
      </c>
      <c r="D114" s="229">
        <v>17886.63</v>
      </c>
      <c r="E114" s="251">
        <v>169103.09</v>
      </c>
      <c r="F114" s="251">
        <v>53017.49</v>
      </c>
      <c r="L114" s="251">
        <v>233352.25</v>
      </c>
      <c r="M114" s="251">
        <v>2441491.2400000002</v>
      </c>
      <c r="O114" s="230">
        <v>163324.79</v>
      </c>
      <c r="R114" s="230">
        <v>264900</v>
      </c>
      <c r="S114" s="230">
        <v>5400</v>
      </c>
      <c r="T114" s="231">
        <v>329728.5</v>
      </c>
      <c r="W114" s="231">
        <v>86447.62</v>
      </c>
      <c r="X114" s="231">
        <v>11231.68</v>
      </c>
    </row>
    <row r="115" spans="1:24" x14ac:dyDescent="0.2">
      <c r="A115" s="251" t="s">
        <v>3123</v>
      </c>
      <c r="B115" s="229">
        <v>587948.67000000004</v>
      </c>
      <c r="D115" s="229">
        <v>26450.13</v>
      </c>
      <c r="E115" s="251">
        <v>113419.11</v>
      </c>
      <c r="F115" s="251">
        <v>97058.81</v>
      </c>
      <c r="H115" s="233">
        <v>0</v>
      </c>
      <c r="J115" s="233">
        <v>42.06</v>
      </c>
      <c r="L115" s="251">
        <v>58143.53</v>
      </c>
      <c r="M115" s="251">
        <v>1753510.53</v>
      </c>
      <c r="O115" s="230">
        <v>371881.61</v>
      </c>
      <c r="R115" s="230">
        <v>342480</v>
      </c>
      <c r="T115" s="231">
        <v>492040</v>
      </c>
      <c r="W115" s="231">
        <v>87518.98</v>
      </c>
      <c r="X115" s="231">
        <v>14793.62</v>
      </c>
    </row>
    <row r="116" spans="1:24" x14ac:dyDescent="0.2">
      <c r="A116" s="251" t="s">
        <v>3124</v>
      </c>
      <c r="B116" s="229">
        <v>567233.74</v>
      </c>
      <c r="D116" s="229">
        <v>36281.949999999997</v>
      </c>
      <c r="E116" s="251">
        <v>136187.78</v>
      </c>
      <c r="F116" s="251">
        <v>101105.74</v>
      </c>
      <c r="J116" s="233">
        <v>407.94</v>
      </c>
      <c r="L116" s="251">
        <v>-26650.79</v>
      </c>
      <c r="M116" s="251">
        <v>2570940.36</v>
      </c>
      <c r="O116" s="230">
        <v>417106.18</v>
      </c>
      <c r="R116" s="230">
        <v>221560</v>
      </c>
      <c r="T116" s="231">
        <v>396950</v>
      </c>
      <c r="W116" s="231">
        <v>70683.37</v>
      </c>
      <c r="X116" s="231">
        <v>10748.56</v>
      </c>
    </row>
    <row r="117" spans="1:24" x14ac:dyDescent="0.2">
      <c r="A117" s="251" t="s">
        <v>3125</v>
      </c>
      <c r="B117" s="229">
        <v>760231.37</v>
      </c>
      <c r="D117" s="229">
        <v>10935.84</v>
      </c>
      <c r="E117" s="251">
        <v>795786.9</v>
      </c>
      <c r="F117" s="251">
        <v>134384.22</v>
      </c>
      <c r="L117" s="251">
        <v>78848.08</v>
      </c>
      <c r="M117" s="251">
        <v>2193906.69</v>
      </c>
      <c r="O117" s="230">
        <v>389892.07</v>
      </c>
      <c r="R117" s="230">
        <v>328480</v>
      </c>
      <c r="T117" s="231">
        <v>461636</v>
      </c>
      <c r="W117" s="231">
        <v>115655.67</v>
      </c>
      <c r="X117" s="231">
        <v>37305.54</v>
      </c>
    </row>
    <row r="118" spans="1:24" x14ac:dyDescent="0.2">
      <c r="A118" s="251" t="s">
        <v>3126</v>
      </c>
      <c r="B118" s="229">
        <v>597857.24</v>
      </c>
      <c r="D118" s="229">
        <v>47886.559999999998</v>
      </c>
      <c r="E118" s="251">
        <v>374583.64</v>
      </c>
      <c r="F118" s="251">
        <v>64715.34</v>
      </c>
      <c r="L118" s="251">
        <v>65724</v>
      </c>
      <c r="M118" s="251">
        <v>2140701.11</v>
      </c>
      <c r="O118" s="230">
        <v>378097.19</v>
      </c>
      <c r="R118" s="230">
        <v>146480</v>
      </c>
      <c r="T118" s="231">
        <v>302736.56</v>
      </c>
      <c r="W118" s="231">
        <v>63102.5</v>
      </c>
      <c r="X118" s="231">
        <v>23307.7</v>
      </c>
    </row>
    <row r="119" spans="1:24" x14ac:dyDescent="0.2">
      <c r="A119" s="251" t="s">
        <v>3127</v>
      </c>
      <c r="B119" s="229">
        <v>783978.63</v>
      </c>
      <c r="D119" s="229">
        <v>14978.86</v>
      </c>
      <c r="E119" s="251">
        <v>335342.59000000003</v>
      </c>
      <c r="F119" s="251">
        <v>97745.01</v>
      </c>
      <c r="H119" s="233">
        <v>680</v>
      </c>
      <c r="L119" s="251">
        <v>51250.27</v>
      </c>
      <c r="M119" s="251">
        <v>2916966.34</v>
      </c>
      <c r="O119" s="230">
        <v>385418.47</v>
      </c>
      <c r="R119" s="230">
        <v>269840</v>
      </c>
      <c r="T119" s="231">
        <v>420192</v>
      </c>
      <c r="W119" s="231">
        <v>89120.59</v>
      </c>
      <c r="X119" s="231">
        <v>32286.67</v>
      </c>
    </row>
    <row r="120" spans="1:24" x14ac:dyDescent="0.2">
      <c r="A120" s="251" t="s">
        <v>3128</v>
      </c>
      <c r="B120" s="229">
        <v>875973.07</v>
      </c>
      <c r="D120" s="229">
        <v>29460.3</v>
      </c>
      <c r="E120" s="251">
        <v>2240240.79</v>
      </c>
      <c r="F120" s="251">
        <v>88580.9</v>
      </c>
      <c r="L120" s="251">
        <v>139100</v>
      </c>
      <c r="M120" s="251">
        <v>1273796.02</v>
      </c>
      <c r="O120" s="230">
        <v>400152.88</v>
      </c>
      <c r="R120" s="230">
        <v>237180</v>
      </c>
      <c r="T120" s="231">
        <v>406312</v>
      </c>
      <c r="W120" s="231">
        <v>85672.8</v>
      </c>
      <c r="X120" s="231">
        <v>35459.379999999997</v>
      </c>
    </row>
    <row r="121" spans="1:24" x14ac:dyDescent="0.2">
      <c r="A121" s="251" t="s">
        <v>3129</v>
      </c>
      <c r="B121" s="229">
        <v>801542.54</v>
      </c>
      <c r="D121" s="229">
        <v>47022.47</v>
      </c>
      <c r="E121" s="251">
        <v>1016409.14</v>
      </c>
      <c r="F121" s="251">
        <v>188917.42</v>
      </c>
      <c r="H121" s="233">
        <v>18900</v>
      </c>
      <c r="L121" s="251">
        <v>128234.9</v>
      </c>
      <c r="M121" s="251">
        <v>1503797.2</v>
      </c>
      <c r="O121" s="230">
        <v>542098.37</v>
      </c>
      <c r="R121" s="230">
        <v>289360</v>
      </c>
      <c r="T121" s="231">
        <v>531096.24</v>
      </c>
      <c r="W121" s="231">
        <v>109781.92</v>
      </c>
      <c r="X121" s="231">
        <v>20793.98</v>
      </c>
    </row>
    <row r="122" spans="1:24" x14ac:dyDescent="0.2">
      <c r="A122" s="251" t="s">
        <v>3130</v>
      </c>
      <c r="B122" s="229">
        <v>579381.04</v>
      </c>
      <c r="D122" s="229">
        <v>34158.33</v>
      </c>
      <c r="E122" s="251">
        <v>411386.16</v>
      </c>
      <c r="F122" s="251">
        <v>134768.54999999999</v>
      </c>
      <c r="H122" s="233">
        <v>749</v>
      </c>
      <c r="L122" s="251">
        <v>141175.81</v>
      </c>
      <c r="M122" s="251">
        <v>1567499.51</v>
      </c>
      <c r="O122" s="230">
        <v>311674.7</v>
      </c>
      <c r="R122" s="230">
        <v>308500</v>
      </c>
      <c r="T122" s="231">
        <v>433581</v>
      </c>
      <c r="W122" s="231">
        <v>86498.09</v>
      </c>
      <c r="X122" s="231">
        <v>15548.33</v>
      </c>
    </row>
    <row r="123" spans="1:24" x14ac:dyDescent="0.2">
      <c r="A123" s="251" t="s">
        <v>3207</v>
      </c>
      <c r="B123" s="229">
        <v>519487.52</v>
      </c>
      <c r="D123" s="229">
        <v>19610.240000000002</v>
      </c>
      <c r="E123" s="251">
        <v>532769.34</v>
      </c>
      <c r="F123" s="251">
        <v>129068.01</v>
      </c>
      <c r="L123" s="251">
        <v>-23727.33</v>
      </c>
      <c r="M123" s="251">
        <v>2486417.9700000002</v>
      </c>
      <c r="O123" s="230">
        <v>312163.03999999998</v>
      </c>
      <c r="R123" s="230">
        <v>148800</v>
      </c>
      <c r="T123" s="231">
        <v>279872</v>
      </c>
      <c r="W123" s="231">
        <v>55373.03</v>
      </c>
      <c r="X123" s="231">
        <v>28768.7</v>
      </c>
    </row>
    <row r="124" spans="1:24" x14ac:dyDescent="0.2">
      <c r="A124" s="251" t="s">
        <v>3208</v>
      </c>
      <c r="B124" s="229">
        <v>694333.36</v>
      </c>
      <c r="D124" s="229">
        <v>12460.58</v>
      </c>
      <c r="E124" s="251">
        <v>276626.67</v>
      </c>
      <c r="F124" s="251">
        <v>656685.88</v>
      </c>
      <c r="L124" s="251">
        <v>77800</v>
      </c>
      <c r="M124" s="251">
        <v>2517902.33</v>
      </c>
      <c r="O124" s="230">
        <v>396477.87</v>
      </c>
      <c r="R124" s="230">
        <v>183320</v>
      </c>
      <c r="T124" s="231">
        <v>356775.92</v>
      </c>
      <c r="W124" s="231">
        <v>112466.4</v>
      </c>
      <c r="X124" s="231">
        <v>43960.2</v>
      </c>
    </row>
    <row r="125" spans="1:24" x14ac:dyDescent="0.2">
      <c r="A125" s="251" t="s">
        <v>3131</v>
      </c>
      <c r="B125" s="229">
        <v>807428.25</v>
      </c>
      <c r="D125" s="229">
        <v>88789.95</v>
      </c>
      <c r="E125" s="251">
        <v>84650.2</v>
      </c>
      <c r="F125" s="251">
        <v>35824.35</v>
      </c>
      <c r="M125" s="251">
        <v>2171633.4300000002</v>
      </c>
      <c r="O125" s="230">
        <v>437325.28</v>
      </c>
      <c r="P125" s="230">
        <v>270000</v>
      </c>
      <c r="R125" s="230">
        <v>218139</v>
      </c>
      <c r="T125" s="231">
        <v>284265</v>
      </c>
      <c r="W125" s="231">
        <v>69281.14</v>
      </c>
      <c r="X125" s="231">
        <v>17715.54</v>
      </c>
    </row>
    <row r="126" spans="1:24" x14ac:dyDescent="0.2">
      <c r="A126" s="251" t="s">
        <v>3132</v>
      </c>
      <c r="B126" s="229">
        <v>591193.05000000005</v>
      </c>
      <c r="D126" s="229">
        <v>130340.72</v>
      </c>
      <c r="E126" s="251">
        <v>8</v>
      </c>
      <c r="F126" s="251">
        <v>132113.16</v>
      </c>
      <c r="J126" s="233">
        <v>0</v>
      </c>
      <c r="M126" s="251">
        <v>1977387.82</v>
      </c>
      <c r="O126" s="230">
        <v>899368.48</v>
      </c>
      <c r="R126" s="230">
        <v>419034</v>
      </c>
      <c r="T126" s="231">
        <v>633802</v>
      </c>
      <c r="W126" s="231">
        <v>194665.2</v>
      </c>
      <c r="X126" s="231">
        <v>9676.1200000000008</v>
      </c>
    </row>
    <row r="127" spans="1:24" x14ac:dyDescent="0.2">
      <c r="A127" s="251" t="s">
        <v>3133</v>
      </c>
      <c r="B127" s="229">
        <v>497191.37</v>
      </c>
      <c r="D127" s="229">
        <v>33868.42</v>
      </c>
      <c r="E127" s="251">
        <v>141243.97</v>
      </c>
      <c r="F127" s="251">
        <v>76777.34</v>
      </c>
      <c r="H127" s="233">
        <v>39200</v>
      </c>
      <c r="M127" s="251">
        <v>1774116.27</v>
      </c>
      <c r="O127" s="230">
        <v>426017.9</v>
      </c>
      <c r="R127" s="230">
        <v>189170</v>
      </c>
      <c r="T127" s="231">
        <v>259080</v>
      </c>
      <c r="W127" s="231">
        <v>62583.360000000001</v>
      </c>
      <c r="X127" s="231">
        <v>10254.879999999999</v>
      </c>
    </row>
    <row r="128" spans="1:24" x14ac:dyDescent="0.2">
      <c r="A128" s="251" t="s">
        <v>3134</v>
      </c>
      <c r="B128" s="229">
        <v>870157.57</v>
      </c>
      <c r="D128" s="229">
        <v>189321.39</v>
      </c>
      <c r="E128" s="251">
        <v>101346.34</v>
      </c>
      <c r="F128" s="251">
        <v>78395.17</v>
      </c>
      <c r="H128" s="233">
        <v>412.5</v>
      </c>
      <c r="M128" s="251">
        <v>1520211.94</v>
      </c>
      <c r="O128" s="230">
        <v>486946.9</v>
      </c>
      <c r="R128" s="230">
        <v>407380</v>
      </c>
      <c r="T128" s="231">
        <v>480867</v>
      </c>
      <c r="W128" s="231">
        <v>81652.710000000006</v>
      </c>
      <c r="X128" s="231">
        <v>8319.7199999999993</v>
      </c>
    </row>
    <row r="129" spans="1:24" x14ac:dyDescent="0.2">
      <c r="A129" s="251" t="s">
        <v>3135</v>
      </c>
      <c r="B129" s="229">
        <v>941900.76</v>
      </c>
      <c r="D129" s="229">
        <v>67732.09</v>
      </c>
      <c r="E129" s="251">
        <v>141779.54</v>
      </c>
      <c r="F129" s="251">
        <v>157053.76000000001</v>
      </c>
      <c r="H129" s="233">
        <v>15200</v>
      </c>
      <c r="L129" s="251">
        <v>-1577363.23</v>
      </c>
      <c r="M129" s="251">
        <v>2436322.09</v>
      </c>
      <c r="O129" s="230">
        <v>769442.29</v>
      </c>
      <c r="R129" s="230">
        <v>245881</v>
      </c>
      <c r="T129" s="231">
        <v>442431</v>
      </c>
      <c r="W129" s="231">
        <v>117579.88</v>
      </c>
      <c r="X129" s="231">
        <v>17144.12</v>
      </c>
    </row>
    <row r="130" spans="1:24" x14ac:dyDescent="0.2">
      <c r="A130" s="251" t="s">
        <v>3136</v>
      </c>
      <c r="B130" s="229">
        <v>387978.98</v>
      </c>
      <c r="D130" s="229">
        <v>121065.44</v>
      </c>
      <c r="E130" s="251">
        <v>254575.33</v>
      </c>
      <c r="F130" s="251">
        <v>92926.46</v>
      </c>
      <c r="J130" s="233">
        <v>0</v>
      </c>
      <c r="M130" s="251">
        <v>1752442.7</v>
      </c>
      <c r="O130" s="230">
        <v>415508.93</v>
      </c>
      <c r="R130" s="230">
        <v>131769</v>
      </c>
      <c r="T130" s="231">
        <v>170549</v>
      </c>
      <c r="W130" s="231">
        <v>60106.7</v>
      </c>
      <c r="X130" s="231">
        <v>26724.44</v>
      </c>
    </row>
    <row r="131" spans="1:24" x14ac:dyDescent="0.2">
      <c r="A131" s="251" t="s">
        <v>3137</v>
      </c>
      <c r="B131" s="229">
        <v>491079.95</v>
      </c>
      <c r="D131" s="229">
        <v>49340.2</v>
      </c>
      <c r="E131" s="251">
        <v>266953.27</v>
      </c>
      <c r="F131" s="251">
        <v>54785.01</v>
      </c>
      <c r="H131" s="233">
        <v>0</v>
      </c>
      <c r="J131" s="233">
        <v>14</v>
      </c>
      <c r="M131" s="251">
        <v>2586652.75</v>
      </c>
      <c r="O131" s="230">
        <v>393679.86</v>
      </c>
      <c r="R131" s="230">
        <v>209675</v>
      </c>
      <c r="T131" s="231">
        <v>253995</v>
      </c>
      <c r="W131" s="231">
        <v>38409.839999999997</v>
      </c>
      <c r="X131" s="231">
        <v>20436.98</v>
      </c>
    </row>
    <row r="132" spans="1:24" x14ac:dyDescent="0.2">
      <c r="A132" s="251" t="s">
        <v>3138</v>
      </c>
      <c r="B132" s="229">
        <v>908650.76</v>
      </c>
      <c r="D132" s="229">
        <v>147042.20000000001</v>
      </c>
      <c r="E132" s="251">
        <v>28571.47</v>
      </c>
      <c r="F132" s="251">
        <v>38825.22</v>
      </c>
      <c r="H132" s="233">
        <v>0</v>
      </c>
      <c r="M132" s="251">
        <v>1898238.82</v>
      </c>
      <c r="O132" s="230">
        <v>778910.27</v>
      </c>
      <c r="R132" s="230">
        <v>296593</v>
      </c>
      <c r="T132" s="231">
        <v>384347</v>
      </c>
      <c r="W132" s="231">
        <v>126487.52</v>
      </c>
      <c r="X132" s="231">
        <v>8971.68</v>
      </c>
    </row>
    <row r="133" spans="1:24" x14ac:dyDescent="0.2">
      <c r="A133" s="251" t="s">
        <v>3139</v>
      </c>
      <c r="B133" s="229">
        <v>875050.35</v>
      </c>
      <c r="D133" s="229">
        <v>85285.46</v>
      </c>
      <c r="E133" s="251">
        <v>271737.65000000002</v>
      </c>
      <c r="F133" s="251">
        <v>7024.21</v>
      </c>
      <c r="M133" s="251">
        <v>2434424.27</v>
      </c>
      <c r="O133" s="230">
        <v>483647.36</v>
      </c>
      <c r="R133" s="230">
        <v>293719</v>
      </c>
      <c r="T133" s="231">
        <v>366291</v>
      </c>
      <c r="W133" s="231">
        <v>105821.19</v>
      </c>
      <c r="X133" s="231">
        <v>22269.4</v>
      </c>
    </row>
    <row r="134" spans="1:24" x14ac:dyDescent="0.2">
      <c r="A134" s="251" t="s">
        <v>3140</v>
      </c>
      <c r="B134" s="229">
        <v>33465.4</v>
      </c>
      <c r="C134" s="229">
        <v>0</v>
      </c>
      <c r="D134" s="229">
        <v>64925.38</v>
      </c>
      <c r="E134" s="251">
        <v>347721.32</v>
      </c>
      <c r="F134" s="251">
        <v>24467.1</v>
      </c>
      <c r="H134" s="233">
        <v>17200</v>
      </c>
      <c r="J134" s="233">
        <v>0</v>
      </c>
      <c r="M134" s="251">
        <v>2150215.54</v>
      </c>
      <c r="O134" s="230">
        <v>136863.46</v>
      </c>
      <c r="R134" s="230">
        <v>173061</v>
      </c>
      <c r="T134" s="231">
        <v>349027</v>
      </c>
      <c r="W134" s="231">
        <v>252091.44</v>
      </c>
      <c r="X134" s="231">
        <v>22589.8</v>
      </c>
    </row>
    <row r="135" spans="1:24" x14ac:dyDescent="0.2">
      <c r="A135" s="251" t="s">
        <v>3203</v>
      </c>
      <c r="B135" s="229">
        <v>380852.43</v>
      </c>
      <c r="D135" s="229">
        <v>29887.63</v>
      </c>
      <c r="E135" s="251">
        <v>201259.72</v>
      </c>
      <c r="F135" s="251">
        <v>54586.1</v>
      </c>
      <c r="J135" s="233">
        <v>7</v>
      </c>
      <c r="M135" s="251">
        <v>1699412.19</v>
      </c>
      <c r="O135" s="230">
        <v>299638.37</v>
      </c>
      <c r="R135" s="230">
        <v>140259</v>
      </c>
      <c r="T135" s="231">
        <v>169989</v>
      </c>
      <c r="W135" s="231">
        <v>39566.49</v>
      </c>
      <c r="X135" s="231">
        <v>22680.5</v>
      </c>
    </row>
    <row r="136" spans="1:24" x14ac:dyDescent="0.2">
      <c r="A136" s="251" t="s">
        <v>3141</v>
      </c>
      <c r="B136" s="229">
        <v>733067.08</v>
      </c>
      <c r="C136" s="229">
        <v>63000</v>
      </c>
      <c r="D136" s="229">
        <v>131143.32</v>
      </c>
      <c r="E136" s="251">
        <v>816928.63</v>
      </c>
      <c r="F136" s="251">
        <v>47872.97</v>
      </c>
      <c r="H136" s="233">
        <v>65250</v>
      </c>
      <c r="J136" s="233">
        <v>15000</v>
      </c>
      <c r="M136" s="251">
        <v>3628521.74</v>
      </c>
      <c r="O136" s="230">
        <v>230039.39</v>
      </c>
      <c r="R136" s="230">
        <v>441343</v>
      </c>
      <c r="S136" s="230">
        <v>15000</v>
      </c>
      <c r="T136" s="231">
        <v>589865.07999999996</v>
      </c>
      <c r="W136" s="231">
        <v>155504.14000000001</v>
      </c>
      <c r="X136" s="231">
        <v>42988.12</v>
      </c>
    </row>
    <row r="137" spans="1:24" x14ac:dyDescent="0.2">
      <c r="A137" s="251" t="s">
        <v>3142</v>
      </c>
      <c r="B137" s="229">
        <v>157954.39000000001</v>
      </c>
      <c r="C137" s="229">
        <v>23000</v>
      </c>
      <c r="D137" s="229">
        <v>86960.54</v>
      </c>
      <c r="E137" s="251">
        <v>1268075.6499999999</v>
      </c>
      <c r="F137" s="251">
        <v>578032.21</v>
      </c>
      <c r="H137" s="233">
        <v>23000</v>
      </c>
      <c r="J137" s="233">
        <v>12553.5</v>
      </c>
      <c r="M137" s="251">
        <v>365872.84</v>
      </c>
      <c r="O137" s="230">
        <v>111221.3</v>
      </c>
      <c r="R137" s="230">
        <v>200880</v>
      </c>
      <c r="S137" s="230">
        <v>8500</v>
      </c>
      <c r="T137" s="231">
        <v>291925</v>
      </c>
      <c r="W137" s="231">
        <v>111349.15</v>
      </c>
      <c r="X137" s="231">
        <v>45485.04</v>
      </c>
    </row>
    <row r="138" spans="1:24" x14ac:dyDescent="0.2">
      <c r="A138" s="251" t="s">
        <v>3143</v>
      </c>
      <c r="B138" s="229">
        <v>201986.78</v>
      </c>
      <c r="C138" s="229">
        <v>10000</v>
      </c>
      <c r="D138" s="229">
        <v>112606.14</v>
      </c>
      <c r="E138" s="251">
        <v>88896.14</v>
      </c>
      <c r="F138" s="251">
        <v>40312.379999999997</v>
      </c>
      <c r="H138" s="233">
        <v>10000</v>
      </c>
      <c r="J138" s="233">
        <v>13384</v>
      </c>
      <c r="M138" s="251">
        <v>2122751.4700000002</v>
      </c>
      <c r="O138" s="230">
        <v>101999.48</v>
      </c>
      <c r="R138" s="230">
        <v>357343</v>
      </c>
      <c r="S138" s="230">
        <v>9000</v>
      </c>
      <c r="T138" s="231">
        <v>447037</v>
      </c>
      <c r="W138" s="231">
        <v>102752.48</v>
      </c>
      <c r="X138" s="231">
        <v>4722.08</v>
      </c>
    </row>
    <row r="139" spans="1:24" x14ac:dyDescent="0.2">
      <c r="A139" s="251" t="s">
        <v>3144</v>
      </c>
      <c r="B139" s="229">
        <v>527866.26</v>
      </c>
      <c r="C139" s="229">
        <v>39000</v>
      </c>
      <c r="D139" s="229">
        <v>98454.34</v>
      </c>
      <c r="E139" s="251">
        <v>1972752.87</v>
      </c>
      <c r="F139" s="251">
        <v>288205.86</v>
      </c>
      <c r="H139" s="233">
        <v>39000</v>
      </c>
      <c r="M139" s="251">
        <v>765116.2</v>
      </c>
      <c r="O139" s="230">
        <v>128942.45</v>
      </c>
      <c r="Q139" s="230">
        <v>96.69</v>
      </c>
      <c r="R139" s="230">
        <v>240653</v>
      </c>
      <c r="S139" s="230">
        <v>3000</v>
      </c>
      <c r="T139" s="231">
        <v>353545.16</v>
      </c>
      <c r="W139" s="231">
        <v>129349.32</v>
      </c>
      <c r="X139" s="231">
        <v>59349.4</v>
      </c>
    </row>
    <row r="140" spans="1:24" x14ac:dyDescent="0.2">
      <c r="A140" s="251" t="s">
        <v>3145</v>
      </c>
      <c r="B140" s="229">
        <v>59538.63</v>
      </c>
      <c r="C140" s="229">
        <v>113000</v>
      </c>
      <c r="D140" s="229">
        <v>56964.32</v>
      </c>
      <c r="E140" s="251">
        <v>182119.19</v>
      </c>
      <c r="F140" s="251">
        <v>24711.279999999999</v>
      </c>
      <c r="H140" s="233">
        <v>43000</v>
      </c>
      <c r="J140" s="233">
        <v>15160</v>
      </c>
      <c r="M140" s="251">
        <v>3234091.19</v>
      </c>
      <c r="O140" s="230">
        <v>196974</v>
      </c>
      <c r="R140" s="230">
        <v>152110</v>
      </c>
      <c r="S140" s="230">
        <v>3000</v>
      </c>
      <c r="T140" s="231">
        <v>262973</v>
      </c>
      <c r="W140" s="231">
        <v>125109.23</v>
      </c>
      <c r="X140" s="231">
        <v>24124.66</v>
      </c>
    </row>
    <row r="141" spans="1:24" x14ac:dyDescent="0.2">
      <c r="A141" s="251" t="s">
        <v>3146</v>
      </c>
      <c r="B141" s="229">
        <v>44735.35</v>
      </c>
      <c r="C141" s="229">
        <v>33000</v>
      </c>
      <c r="D141" s="229">
        <v>119112.29</v>
      </c>
      <c r="E141" s="251">
        <v>479828.59</v>
      </c>
      <c r="F141" s="251">
        <v>107394.96</v>
      </c>
      <c r="H141" s="233">
        <v>33000</v>
      </c>
      <c r="M141" s="251">
        <v>1809525.85</v>
      </c>
      <c r="O141" s="230">
        <v>108053.36</v>
      </c>
      <c r="R141" s="230">
        <v>229886</v>
      </c>
      <c r="S141" s="230">
        <v>3000</v>
      </c>
      <c r="T141" s="231">
        <v>316008.15999999997</v>
      </c>
      <c r="W141" s="231">
        <v>50366.06</v>
      </c>
      <c r="X141" s="231">
        <v>19508.12</v>
      </c>
    </row>
    <row r="142" spans="1:24" x14ac:dyDescent="0.2">
      <c r="A142" s="251" t="s">
        <v>3147</v>
      </c>
      <c r="B142" s="229">
        <v>379350.56</v>
      </c>
      <c r="C142" s="229">
        <v>33000</v>
      </c>
      <c r="D142" s="229">
        <v>111673.82</v>
      </c>
      <c r="E142" s="251">
        <v>999556.37</v>
      </c>
      <c r="F142" s="251">
        <v>169819</v>
      </c>
      <c r="H142" s="233">
        <v>33000</v>
      </c>
      <c r="M142" s="251">
        <v>1034850.95</v>
      </c>
      <c r="O142" s="230">
        <v>213682.99</v>
      </c>
      <c r="R142" s="230">
        <v>67452</v>
      </c>
      <c r="S142" s="230">
        <v>3000</v>
      </c>
      <c r="T142" s="231">
        <v>194992.08</v>
      </c>
      <c r="W142" s="231">
        <v>103207.91</v>
      </c>
      <c r="X142" s="231">
        <v>39484.839999999997</v>
      </c>
    </row>
    <row r="143" spans="1:24" x14ac:dyDescent="0.2">
      <c r="A143" s="251" t="s">
        <v>3148</v>
      </c>
      <c r="B143" s="229">
        <v>153639.31</v>
      </c>
      <c r="C143" s="229">
        <v>36000</v>
      </c>
      <c r="D143" s="229">
        <v>95230.49</v>
      </c>
      <c r="E143" s="251">
        <v>131610.69</v>
      </c>
      <c r="F143" s="251">
        <v>41405.279999999999</v>
      </c>
      <c r="H143" s="233">
        <v>36000</v>
      </c>
      <c r="J143" s="233">
        <v>4.9000000000000004</v>
      </c>
      <c r="M143" s="251">
        <v>1778360.15</v>
      </c>
      <c r="O143" s="230">
        <v>109135.64</v>
      </c>
      <c r="R143" s="230">
        <v>249025</v>
      </c>
      <c r="S143" s="230">
        <v>6000</v>
      </c>
      <c r="T143" s="231">
        <v>362331.98</v>
      </c>
      <c r="W143" s="231">
        <v>90126.76</v>
      </c>
      <c r="X143" s="231">
        <v>8561.16</v>
      </c>
    </row>
    <row r="144" spans="1:24" x14ac:dyDescent="0.2">
      <c r="A144" s="251" t="s">
        <v>3149</v>
      </c>
      <c r="B144" s="229">
        <v>234671.46</v>
      </c>
      <c r="C144" s="229">
        <v>36000</v>
      </c>
      <c r="D144" s="229">
        <v>55587.7</v>
      </c>
      <c r="E144" s="251">
        <v>617686.85</v>
      </c>
      <c r="F144" s="251">
        <v>16575.68</v>
      </c>
      <c r="H144" s="233">
        <v>36000</v>
      </c>
      <c r="J144" s="233">
        <v>824.25</v>
      </c>
      <c r="M144" s="251">
        <v>2463401.71</v>
      </c>
      <c r="O144" s="230">
        <v>249678.71</v>
      </c>
      <c r="P144" s="230">
        <v>137190.92000000001</v>
      </c>
      <c r="R144" s="230">
        <v>194173</v>
      </c>
      <c r="S144" s="230">
        <v>3000</v>
      </c>
      <c r="T144" s="231">
        <v>280563.15999999997</v>
      </c>
      <c r="W144" s="231">
        <v>156047.42000000001</v>
      </c>
      <c r="X144" s="231">
        <v>24983.34</v>
      </c>
    </row>
    <row r="145" spans="1:25" x14ac:dyDescent="0.2">
      <c r="A145" s="251" t="s">
        <v>3150</v>
      </c>
      <c r="B145" s="229">
        <v>397807.72</v>
      </c>
      <c r="C145" s="229">
        <v>58250</v>
      </c>
      <c r="D145" s="229">
        <v>162922.60999999999</v>
      </c>
      <c r="E145" s="251">
        <v>39162.46</v>
      </c>
      <c r="F145" s="251">
        <v>57138.96</v>
      </c>
      <c r="H145" s="233">
        <v>47000</v>
      </c>
      <c r="J145" s="233">
        <v>15009.02</v>
      </c>
      <c r="M145" s="251">
        <v>1748544.54</v>
      </c>
      <c r="O145" s="230">
        <v>247691.94</v>
      </c>
      <c r="R145" s="230">
        <v>326977</v>
      </c>
      <c r="S145" s="230">
        <v>3000</v>
      </c>
      <c r="T145" s="231">
        <v>456566.24</v>
      </c>
      <c r="W145" s="231">
        <v>143153.56</v>
      </c>
      <c r="X145" s="231">
        <v>8625.4599999999991</v>
      </c>
    </row>
    <row r="146" spans="1:25" x14ac:dyDescent="0.2">
      <c r="A146" s="251" t="s">
        <v>3151</v>
      </c>
      <c r="B146" s="229">
        <v>301216.57</v>
      </c>
      <c r="C146" s="229">
        <v>107600</v>
      </c>
      <c r="D146" s="229">
        <v>119333.79</v>
      </c>
      <c r="E146" s="251">
        <v>1176526.69</v>
      </c>
      <c r="F146" s="251">
        <v>89704.93</v>
      </c>
      <c r="H146" s="233">
        <v>46000</v>
      </c>
      <c r="M146" s="251">
        <v>577706.88</v>
      </c>
      <c r="O146" s="230">
        <v>211694.8</v>
      </c>
      <c r="R146" s="230">
        <v>344785</v>
      </c>
      <c r="S146" s="230">
        <v>3000</v>
      </c>
      <c r="T146" s="231">
        <v>479293.08</v>
      </c>
      <c r="W146" s="231">
        <v>161270.57999999999</v>
      </c>
      <c r="X146" s="231">
        <v>26605.32</v>
      </c>
      <c r="Y146" s="231">
        <v>30000</v>
      </c>
    </row>
    <row r="147" spans="1:25" x14ac:dyDescent="0.2">
      <c r="A147" s="251" t="s">
        <v>3152</v>
      </c>
      <c r="B147" s="229">
        <v>688173.13</v>
      </c>
      <c r="C147" s="229">
        <v>55760</v>
      </c>
      <c r="D147" s="229">
        <v>242492.01</v>
      </c>
      <c r="E147" s="251">
        <v>72249.789999999994</v>
      </c>
      <c r="F147" s="251">
        <v>120741.02</v>
      </c>
      <c r="H147" s="233">
        <v>39000</v>
      </c>
      <c r="J147" s="233">
        <v>15423.38</v>
      </c>
      <c r="M147" s="251">
        <v>3628551.99</v>
      </c>
      <c r="O147" s="230">
        <v>296799.71999999997</v>
      </c>
      <c r="R147" s="230">
        <v>344492.12</v>
      </c>
      <c r="S147" s="230">
        <v>3000</v>
      </c>
      <c r="T147" s="231">
        <v>453010.12</v>
      </c>
      <c r="W147" s="231">
        <v>217440.85</v>
      </c>
      <c r="X147" s="231">
        <v>9456.32</v>
      </c>
    </row>
    <row r="148" spans="1:25" x14ac:dyDescent="0.2">
      <c r="A148" s="251" t="s">
        <v>3153</v>
      </c>
      <c r="B148" s="229">
        <v>522754.94</v>
      </c>
      <c r="C148" s="229">
        <v>26000</v>
      </c>
      <c r="D148" s="229">
        <v>80907.31</v>
      </c>
      <c r="E148" s="251">
        <v>563877.01</v>
      </c>
      <c r="F148" s="251">
        <v>159053.9</v>
      </c>
      <c r="H148" s="233">
        <v>26000</v>
      </c>
      <c r="J148" s="233">
        <v>12500</v>
      </c>
      <c r="M148" s="251">
        <v>2252597.11</v>
      </c>
      <c r="O148" s="230">
        <v>261093.05</v>
      </c>
      <c r="R148" s="230">
        <v>191443</v>
      </c>
      <c r="S148" s="230">
        <v>6000</v>
      </c>
      <c r="T148" s="231">
        <v>281677</v>
      </c>
      <c r="W148" s="231">
        <v>136824.82999999999</v>
      </c>
      <c r="X148" s="231">
        <v>43688.76</v>
      </c>
    </row>
    <row r="149" spans="1:25" x14ac:dyDescent="0.2">
      <c r="A149" s="251" t="s">
        <v>3154</v>
      </c>
      <c r="B149" s="229">
        <v>130986.57</v>
      </c>
      <c r="C149" s="229">
        <v>13000</v>
      </c>
      <c r="D149" s="229">
        <v>40432.93</v>
      </c>
      <c r="E149" s="251">
        <v>1335166.1100000001</v>
      </c>
      <c r="F149" s="251">
        <v>26833.32</v>
      </c>
      <c r="H149" s="233">
        <v>13000</v>
      </c>
      <c r="M149" s="251">
        <v>605433.22</v>
      </c>
      <c r="O149" s="230">
        <v>154028.49</v>
      </c>
      <c r="R149" s="230">
        <v>194397</v>
      </c>
      <c r="T149" s="231">
        <v>261727</v>
      </c>
      <c r="W149" s="231">
        <v>107004.1</v>
      </c>
      <c r="X149" s="231">
        <v>24458</v>
      </c>
      <c r="Y149" s="231">
        <v>30000</v>
      </c>
    </row>
    <row r="150" spans="1:25" x14ac:dyDescent="0.2">
      <c r="A150" s="251" t="s">
        <v>3155</v>
      </c>
      <c r="B150" s="229">
        <v>239602.43</v>
      </c>
      <c r="C150" s="229">
        <v>10000</v>
      </c>
      <c r="D150" s="229">
        <v>41288.86</v>
      </c>
      <c r="E150" s="251">
        <v>1343210.7</v>
      </c>
      <c r="F150" s="251">
        <v>48449.9</v>
      </c>
      <c r="H150" s="233">
        <v>10000</v>
      </c>
      <c r="J150" s="233">
        <v>297.05</v>
      </c>
      <c r="L150" s="251">
        <v>81373.11</v>
      </c>
      <c r="M150" s="251">
        <v>698047.3</v>
      </c>
      <c r="O150" s="230">
        <v>23677.64</v>
      </c>
      <c r="R150" s="230">
        <v>279786</v>
      </c>
      <c r="S150" s="230">
        <v>6000</v>
      </c>
      <c r="T150" s="231">
        <v>343886</v>
      </c>
      <c r="W150" s="231">
        <v>91093.22</v>
      </c>
      <c r="X150" s="231">
        <v>23114.04</v>
      </c>
      <c r="Y150" s="231">
        <v>40000</v>
      </c>
    </row>
    <row r="151" spans="1:25" x14ac:dyDescent="0.2">
      <c r="A151" s="251" t="s">
        <v>3156</v>
      </c>
      <c r="B151" s="229">
        <v>34493.65</v>
      </c>
      <c r="C151" s="229">
        <v>10000</v>
      </c>
      <c r="D151" s="229">
        <v>72426.149999999994</v>
      </c>
      <c r="E151" s="251">
        <v>957095.52</v>
      </c>
      <c r="F151" s="251">
        <v>39431.9</v>
      </c>
      <c r="H151" s="233">
        <v>17875</v>
      </c>
      <c r="J151" s="233">
        <v>727.73</v>
      </c>
      <c r="M151" s="251">
        <v>399608.02</v>
      </c>
      <c r="O151" s="230">
        <v>113641.9</v>
      </c>
      <c r="R151" s="230">
        <v>102940</v>
      </c>
      <c r="S151" s="230">
        <v>3000</v>
      </c>
      <c r="T151" s="231">
        <v>161650</v>
      </c>
      <c r="W151" s="231">
        <v>61684.65</v>
      </c>
      <c r="X151" s="231">
        <v>18526</v>
      </c>
    </row>
    <row r="152" spans="1:25" x14ac:dyDescent="0.2">
      <c r="A152" s="251" t="s">
        <v>3157</v>
      </c>
      <c r="B152" s="229">
        <v>58449.74</v>
      </c>
      <c r="C152" s="229">
        <v>39000</v>
      </c>
      <c r="D152" s="229">
        <v>85801.13</v>
      </c>
      <c r="E152" s="251">
        <v>326660.5</v>
      </c>
      <c r="F152" s="251">
        <v>181980.39</v>
      </c>
      <c r="H152" s="233">
        <v>39000</v>
      </c>
      <c r="J152" s="233">
        <v>15050.46</v>
      </c>
      <c r="L152" s="251">
        <v>25761.17</v>
      </c>
      <c r="M152" s="251">
        <v>1677902.08</v>
      </c>
      <c r="O152" s="230">
        <v>126981.45</v>
      </c>
      <c r="R152" s="230">
        <v>160447</v>
      </c>
      <c r="S152" s="230">
        <v>3000</v>
      </c>
      <c r="T152" s="231">
        <v>263311</v>
      </c>
      <c r="W152" s="231">
        <v>68083.16</v>
      </c>
      <c r="X152" s="231">
        <v>16857.28</v>
      </c>
    </row>
    <row r="153" spans="1:25" x14ac:dyDescent="0.2">
      <c r="A153" s="251" t="s">
        <v>3158</v>
      </c>
      <c r="B153" s="229">
        <v>25950.11</v>
      </c>
      <c r="C153" s="229">
        <v>34000</v>
      </c>
      <c r="D153" s="229">
        <v>161844.28</v>
      </c>
      <c r="E153" s="251">
        <v>925354.79</v>
      </c>
      <c r="F153" s="251">
        <v>86693.41</v>
      </c>
      <c r="H153" s="233">
        <v>34000</v>
      </c>
      <c r="M153" s="251">
        <v>511906.95</v>
      </c>
      <c r="O153" s="230">
        <v>197585.55</v>
      </c>
      <c r="R153" s="230">
        <v>457982</v>
      </c>
      <c r="S153" s="230">
        <v>12000</v>
      </c>
      <c r="T153" s="231">
        <v>579662</v>
      </c>
      <c r="W153" s="231">
        <v>114277.83</v>
      </c>
      <c r="X153" s="231">
        <v>22968.799999999999</v>
      </c>
    </row>
    <row r="154" spans="1:25" x14ac:dyDescent="0.2">
      <c r="A154" s="251" t="s">
        <v>3159</v>
      </c>
      <c r="B154" s="229">
        <v>552339.61</v>
      </c>
      <c r="C154" s="229">
        <v>13000</v>
      </c>
      <c r="D154" s="229">
        <v>152329.34</v>
      </c>
      <c r="E154" s="251">
        <v>910990.78</v>
      </c>
      <c r="F154" s="251">
        <v>221838.46</v>
      </c>
      <c r="H154" s="233">
        <v>13000</v>
      </c>
      <c r="J154" s="233">
        <v>15000</v>
      </c>
      <c r="M154" s="251">
        <v>3252587.34</v>
      </c>
      <c r="O154" s="230">
        <v>138496.79999999999</v>
      </c>
      <c r="R154" s="230">
        <v>329508</v>
      </c>
      <c r="S154" s="230">
        <v>9000</v>
      </c>
      <c r="T154" s="231">
        <v>436447</v>
      </c>
      <c r="W154" s="231">
        <v>151455.28</v>
      </c>
      <c r="X154" s="231">
        <v>43479.22</v>
      </c>
    </row>
    <row r="155" spans="1:25" x14ac:dyDescent="0.2">
      <c r="A155" s="251" t="s">
        <v>3204</v>
      </c>
      <c r="B155" s="229">
        <v>386256.48</v>
      </c>
      <c r="C155" s="229">
        <v>33000</v>
      </c>
      <c r="D155" s="229">
        <v>128719.69</v>
      </c>
      <c r="E155" s="251">
        <v>1680434.84</v>
      </c>
      <c r="F155" s="251">
        <v>141002.32999999999</v>
      </c>
      <c r="H155" s="233">
        <v>33000</v>
      </c>
      <c r="J155" s="233">
        <v>20480</v>
      </c>
      <c r="M155" s="251">
        <v>2705484.32</v>
      </c>
      <c r="O155" s="230">
        <v>168117.48</v>
      </c>
      <c r="R155" s="230">
        <v>182832</v>
      </c>
      <c r="S155" s="230">
        <v>3000</v>
      </c>
      <c r="T155" s="231">
        <v>273237.08</v>
      </c>
      <c r="W155" s="231">
        <v>106313.11</v>
      </c>
      <c r="X155" s="231">
        <v>28431.82</v>
      </c>
    </row>
    <row r="156" spans="1:25" x14ac:dyDescent="0.2">
      <c r="A156" s="251" t="s">
        <v>3160</v>
      </c>
      <c r="B156" s="229">
        <v>204838.21</v>
      </c>
      <c r="D156" s="229">
        <v>56181.95</v>
      </c>
      <c r="E156" s="251">
        <v>479395.66</v>
      </c>
      <c r="F156" s="251">
        <v>387898.15</v>
      </c>
      <c r="H156" s="233">
        <v>51370</v>
      </c>
      <c r="J156" s="233">
        <v>0</v>
      </c>
      <c r="M156" s="251">
        <v>1733406.94</v>
      </c>
      <c r="O156" s="230">
        <v>339038.45</v>
      </c>
      <c r="R156" s="230">
        <v>390800</v>
      </c>
      <c r="S156" s="230">
        <v>2100</v>
      </c>
      <c r="T156" s="231">
        <v>586602</v>
      </c>
      <c r="W156" s="231">
        <v>146896.03</v>
      </c>
      <c r="X156" s="231">
        <v>51658.86</v>
      </c>
    </row>
    <row r="157" spans="1:25" x14ac:dyDescent="0.2">
      <c r="A157" s="251" t="s">
        <v>3161</v>
      </c>
      <c r="B157" s="229">
        <v>279177.59999999998</v>
      </c>
      <c r="D157" s="229">
        <v>34536.54</v>
      </c>
      <c r="E157" s="251">
        <v>179993.38</v>
      </c>
      <c r="F157" s="251">
        <v>55114.5</v>
      </c>
      <c r="H157" s="233">
        <v>16377.5</v>
      </c>
      <c r="M157" s="251">
        <v>1890457.72</v>
      </c>
      <c r="O157" s="230">
        <v>329583.53999999998</v>
      </c>
      <c r="R157" s="230">
        <v>121560</v>
      </c>
      <c r="S157" s="230">
        <v>3000</v>
      </c>
      <c r="T157" s="231">
        <v>281577</v>
      </c>
      <c r="W157" s="231">
        <v>79917.52</v>
      </c>
      <c r="X157" s="231">
        <v>22376.66</v>
      </c>
    </row>
    <row r="158" spans="1:25" x14ac:dyDescent="0.2">
      <c r="A158" s="251" t="s">
        <v>3162</v>
      </c>
      <c r="B158" s="229">
        <v>218705.26</v>
      </c>
      <c r="D158" s="229">
        <v>84880.76</v>
      </c>
      <c r="E158" s="251">
        <v>2171087.2200000002</v>
      </c>
      <c r="F158" s="251">
        <v>189224.04</v>
      </c>
      <c r="H158" s="233">
        <v>21232.5</v>
      </c>
      <c r="J158" s="233">
        <v>6.9</v>
      </c>
      <c r="L158" s="251">
        <v>846</v>
      </c>
      <c r="M158" s="251">
        <v>715300.29</v>
      </c>
      <c r="O158" s="230">
        <v>348706.51</v>
      </c>
      <c r="R158" s="230">
        <v>220400</v>
      </c>
      <c r="S158" s="230">
        <v>3000</v>
      </c>
      <c r="T158" s="231">
        <v>401975</v>
      </c>
      <c r="W158" s="231">
        <v>106614.88</v>
      </c>
      <c r="X158" s="231">
        <v>40850.36</v>
      </c>
    </row>
    <row r="159" spans="1:25" x14ac:dyDescent="0.2">
      <c r="A159" s="251" t="s">
        <v>3163</v>
      </c>
      <c r="B159" s="229">
        <v>344098.63</v>
      </c>
      <c r="D159" s="229">
        <v>111035.32</v>
      </c>
      <c r="E159" s="251">
        <v>240315.94</v>
      </c>
      <c r="F159" s="251">
        <v>159547.1</v>
      </c>
      <c r="H159" s="233">
        <v>14812.5</v>
      </c>
      <c r="J159" s="233">
        <v>149</v>
      </c>
      <c r="L159" s="251">
        <v>-1884</v>
      </c>
      <c r="M159" s="251">
        <v>1595931.52</v>
      </c>
      <c r="O159" s="230">
        <v>341282.38</v>
      </c>
      <c r="P159" s="230">
        <v>50000</v>
      </c>
      <c r="R159" s="230">
        <v>152300</v>
      </c>
      <c r="T159" s="231">
        <v>376389</v>
      </c>
      <c r="W159" s="231">
        <v>120642.34</v>
      </c>
      <c r="X159" s="231">
        <v>26908.880000000001</v>
      </c>
    </row>
    <row r="160" spans="1:25" x14ac:dyDescent="0.2">
      <c r="A160" s="251" t="s">
        <v>3164</v>
      </c>
      <c r="B160" s="229">
        <v>202274.78</v>
      </c>
      <c r="D160" s="229">
        <v>38548.199999999997</v>
      </c>
      <c r="E160" s="251">
        <v>280849.96999999997</v>
      </c>
      <c r="F160" s="251">
        <v>89987.43</v>
      </c>
      <c r="G160" s="233">
        <v>48500</v>
      </c>
      <c r="H160" s="233">
        <v>39450.5</v>
      </c>
      <c r="J160" s="233">
        <v>460</v>
      </c>
      <c r="M160" s="251">
        <v>2218013.29</v>
      </c>
      <c r="O160" s="230">
        <v>11885.14</v>
      </c>
      <c r="R160" s="230">
        <v>268347.40000000002</v>
      </c>
      <c r="T160" s="231">
        <v>335907.4</v>
      </c>
      <c r="W160" s="231">
        <v>107440.09</v>
      </c>
      <c r="X160" s="231">
        <v>15450.3</v>
      </c>
    </row>
    <row r="161" spans="1:24" x14ac:dyDescent="0.2">
      <c r="A161" s="251" t="s">
        <v>3165</v>
      </c>
      <c r="B161" s="229">
        <v>27565.11</v>
      </c>
      <c r="D161" s="229">
        <v>33140.629999999997</v>
      </c>
      <c r="E161" s="251">
        <v>120647.8</v>
      </c>
      <c r="F161" s="251">
        <v>556986.65</v>
      </c>
      <c r="J161" s="233">
        <v>814.95</v>
      </c>
      <c r="M161" s="251">
        <v>1904185.77</v>
      </c>
      <c r="O161" s="230">
        <v>17670.84</v>
      </c>
      <c r="R161" s="230">
        <v>463090</v>
      </c>
      <c r="T161" s="231">
        <v>589759</v>
      </c>
      <c r="W161" s="231">
        <v>55465.31</v>
      </c>
      <c r="X161" s="231">
        <v>37764.26</v>
      </c>
    </row>
    <row r="162" spans="1:24" x14ac:dyDescent="0.2">
      <c r="A162" s="251" t="s">
        <v>3166</v>
      </c>
      <c r="B162" s="229">
        <v>77264.28</v>
      </c>
      <c r="D162" s="229">
        <v>14320.82</v>
      </c>
      <c r="E162" s="251">
        <v>379004.05</v>
      </c>
      <c r="F162" s="251">
        <v>591382.71</v>
      </c>
      <c r="J162" s="233">
        <v>6.9</v>
      </c>
      <c r="M162" s="251">
        <v>2050038.21</v>
      </c>
      <c r="O162" s="230">
        <v>13707.19</v>
      </c>
      <c r="R162" s="230">
        <v>238158</v>
      </c>
      <c r="T162" s="231">
        <v>331842</v>
      </c>
      <c r="W162" s="231">
        <v>84454.42</v>
      </c>
      <c r="X162" s="231">
        <v>37377.919999999998</v>
      </c>
    </row>
    <row r="163" spans="1:24" x14ac:dyDescent="0.2">
      <c r="A163" s="251" t="s">
        <v>3167</v>
      </c>
      <c r="B163" s="229">
        <v>172811.63</v>
      </c>
      <c r="D163" s="229">
        <v>75345.240000000005</v>
      </c>
      <c r="E163" s="251">
        <v>1759642.61</v>
      </c>
      <c r="F163" s="251">
        <v>229544.23</v>
      </c>
      <c r="J163" s="233">
        <v>240</v>
      </c>
      <c r="M163" s="251">
        <v>345682.71</v>
      </c>
      <c r="O163" s="230">
        <v>29076.3</v>
      </c>
      <c r="R163" s="230">
        <v>371938</v>
      </c>
      <c r="T163" s="231">
        <v>521598</v>
      </c>
      <c r="W163" s="231">
        <v>76848.13</v>
      </c>
      <c r="X163" s="231">
        <v>65546.240000000005</v>
      </c>
    </row>
    <row r="164" spans="1:24" x14ac:dyDescent="0.2">
      <c r="A164" s="251" t="s">
        <v>3168</v>
      </c>
      <c r="B164" s="229">
        <v>490961.26</v>
      </c>
      <c r="D164" s="229">
        <v>65895.679999999993</v>
      </c>
      <c r="E164" s="251">
        <v>840935.35</v>
      </c>
      <c r="F164" s="251">
        <v>228127.9</v>
      </c>
      <c r="G164" s="233">
        <v>3500</v>
      </c>
      <c r="H164" s="233">
        <v>15039.5</v>
      </c>
      <c r="J164" s="233">
        <v>1166.3499999999999</v>
      </c>
      <c r="M164" s="251">
        <v>633085.80000000005</v>
      </c>
      <c r="O164" s="230">
        <v>97247.84</v>
      </c>
      <c r="R164" s="230">
        <v>192260</v>
      </c>
      <c r="S164" s="230">
        <v>3000</v>
      </c>
      <c r="T164" s="231">
        <v>254447</v>
      </c>
      <c r="W164" s="231">
        <v>112911.44</v>
      </c>
      <c r="X164" s="231">
        <v>31165.56</v>
      </c>
    </row>
    <row r="165" spans="1:24" x14ac:dyDescent="0.2">
      <c r="A165" s="251" t="s">
        <v>3169</v>
      </c>
      <c r="B165" s="229">
        <v>1192148.33</v>
      </c>
      <c r="D165" s="229">
        <v>27571.439999999999</v>
      </c>
      <c r="E165" s="251">
        <v>82776.789999999994</v>
      </c>
      <c r="F165" s="251">
        <v>186343.26</v>
      </c>
      <c r="H165" s="233">
        <v>69313.67</v>
      </c>
      <c r="J165" s="233">
        <v>210</v>
      </c>
      <c r="L165" s="251">
        <v>216.73</v>
      </c>
      <c r="M165" s="251">
        <v>1315994.6399999999</v>
      </c>
      <c r="O165" s="230">
        <v>45979.18</v>
      </c>
      <c r="P165" s="230">
        <v>63000</v>
      </c>
      <c r="R165" s="230">
        <v>338400</v>
      </c>
      <c r="S165" s="230">
        <v>6000</v>
      </c>
      <c r="T165" s="231">
        <v>440417</v>
      </c>
      <c r="W165" s="231">
        <v>214251.71</v>
      </c>
      <c r="X165" s="231">
        <v>7858.18</v>
      </c>
    </row>
    <row r="166" spans="1:24" x14ac:dyDescent="0.2">
      <c r="A166" s="251" t="s">
        <v>3170</v>
      </c>
      <c r="B166" s="229">
        <v>396321.18</v>
      </c>
      <c r="D166" s="229">
        <v>57374.2</v>
      </c>
      <c r="E166" s="251">
        <v>106536.22</v>
      </c>
      <c r="F166" s="251">
        <v>560208.36</v>
      </c>
      <c r="G166" s="233">
        <v>7000</v>
      </c>
      <c r="H166" s="233">
        <v>28524.5</v>
      </c>
      <c r="J166" s="233">
        <v>44.63</v>
      </c>
      <c r="M166" s="251">
        <v>1954472.19</v>
      </c>
      <c r="O166" s="230">
        <v>114949.2</v>
      </c>
      <c r="R166" s="230">
        <v>275030</v>
      </c>
      <c r="S166" s="230">
        <v>6000</v>
      </c>
      <c r="T166" s="231">
        <v>365927</v>
      </c>
      <c r="W166" s="231">
        <v>171517.55</v>
      </c>
      <c r="X166" s="231">
        <v>34929.599999999999</v>
      </c>
    </row>
    <row r="167" spans="1:24" x14ac:dyDescent="0.2">
      <c r="A167" s="251" t="s">
        <v>3171</v>
      </c>
      <c r="B167" s="229">
        <v>508555.47</v>
      </c>
      <c r="D167" s="229">
        <v>37593.230000000003</v>
      </c>
      <c r="E167" s="251">
        <v>451633.06</v>
      </c>
      <c r="F167" s="251">
        <v>46240.81</v>
      </c>
      <c r="G167" s="233">
        <v>6400</v>
      </c>
      <c r="H167" s="233">
        <v>37254.5</v>
      </c>
      <c r="J167" s="233">
        <v>6.87</v>
      </c>
      <c r="L167" s="251">
        <v>13800</v>
      </c>
      <c r="M167" s="251">
        <v>1659140.58</v>
      </c>
      <c r="O167" s="230">
        <v>87314.14</v>
      </c>
      <c r="P167" s="230">
        <v>10000</v>
      </c>
      <c r="R167" s="230">
        <v>269410</v>
      </c>
      <c r="S167" s="230">
        <v>5000</v>
      </c>
      <c r="T167" s="231">
        <v>329827</v>
      </c>
      <c r="W167" s="231">
        <v>97524.01</v>
      </c>
      <c r="X167" s="231">
        <v>21906.1</v>
      </c>
    </row>
    <row r="168" spans="1:24" x14ac:dyDescent="0.2">
      <c r="A168" s="251" t="s">
        <v>3172</v>
      </c>
      <c r="B168" s="229">
        <v>258027.87</v>
      </c>
      <c r="D168" s="229">
        <v>40063.339999999997</v>
      </c>
      <c r="E168" s="251">
        <v>361181.7</v>
      </c>
      <c r="F168" s="251">
        <v>113340.95</v>
      </c>
      <c r="G168" s="233">
        <v>0</v>
      </c>
      <c r="H168" s="233">
        <v>31730.75</v>
      </c>
      <c r="J168" s="233">
        <v>224.08</v>
      </c>
      <c r="M168" s="251">
        <v>3430123.36</v>
      </c>
      <c r="O168" s="230">
        <v>145077.79999999999</v>
      </c>
      <c r="R168" s="230">
        <v>440620</v>
      </c>
      <c r="S168" s="230">
        <v>6000</v>
      </c>
      <c r="T168" s="231">
        <v>532820</v>
      </c>
      <c r="W168" s="231">
        <v>128610.14</v>
      </c>
      <c r="X168" s="231">
        <v>32218.54</v>
      </c>
    </row>
    <row r="169" spans="1:24" x14ac:dyDescent="0.2">
      <c r="A169" s="251" t="s">
        <v>3173</v>
      </c>
      <c r="B169" s="229">
        <v>641938.5</v>
      </c>
      <c r="D169" s="229">
        <v>54447.71</v>
      </c>
      <c r="E169" s="251">
        <v>440255.43</v>
      </c>
      <c r="F169" s="251">
        <v>109550.77</v>
      </c>
      <c r="J169" s="233">
        <v>875.56</v>
      </c>
      <c r="M169" s="251">
        <v>2074034.47</v>
      </c>
      <c r="O169" s="230">
        <v>352006.67</v>
      </c>
      <c r="R169" s="230">
        <v>182940</v>
      </c>
      <c r="T169" s="231">
        <v>326006</v>
      </c>
      <c r="W169" s="231">
        <v>70204.25</v>
      </c>
      <c r="X169" s="231">
        <v>5550.72</v>
      </c>
    </row>
    <row r="170" spans="1:24" x14ac:dyDescent="0.2">
      <c r="A170" s="251" t="s">
        <v>3174</v>
      </c>
      <c r="B170" s="229">
        <v>863305.71</v>
      </c>
      <c r="D170" s="229">
        <v>65145.36</v>
      </c>
      <c r="E170" s="251">
        <v>158419.35</v>
      </c>
      <c r="F170" s="251">
        <v>635449.59999999998</v>
      </c>
      <c r="J170" s="233">
        <v>366.01</v>
      </c>
      <c r="L170" s="251">
        <v>640735.39</v>
      </c>
      <c r="M170" s="251">
        <v>2188176.4900000002</v>
      </c>
      <c r="O170" s="230">
        <v>519890.75</v>
      </c>
      <c r="R170" s="230">
        <v>264700</v>
      </c>
      <c r="T170" s="231">
        <v>446592</v>
      </c>
      <c r="W170" s="231">
        <v>117812.68</v>
      </c>
      <c r="X170" s="231">
        <v>35568.339999999997</v>
      </c>
    </row>
    <row r="171" spans="1:24" x14ac:dyDescent="0.2">
      <c r="A171" s="251" t="s">
        <v>3175</v>
      </c>
      <c r="B171" s="229">
        <v>540399.56999999995</v>
      </c>
      <c r="D171" s="229">
        <v>59699.93</v>
      </c>
      <c r="E171" s="251">
        <v>415191.47</v>
      </c>
      <c r="F171" s="251">
        <v>639508.23</v>
      </c>
      <c r="M171" s="251">
        <v>1890317.34</v>
      </c>
      <c r="O171" s="230">
        <v>249944.14</v>
      </c>
      <c r="R171" s="230">
        <v>220480</v>
      </c>
      <c r="T171" s="231">
        <v>298868</v>
      </c>
      <c r="W171" s="231">
        <v>99581</v>
      </c>
      <c r="X171" s="231">
        <v>13413.22</v>
      </c>
    </row>
    <row r="172" spans="1:24" x14ac:dyDescent="0.2">
      <c r="A172" s="251" t="s">
        <v>3176</v>
      </c>
      <c r="B172" s="229">
        <v>800227.27</v>
      </c>
      <c r="D172" s="229">
        <v>44351.01</v>
      </c>
      <c r="E172" s="251">
        <v>456726.86</v>
      </c>
      <c r="F172" s="251">
        <v>107086.79</v>
      </c>
      <c r="J172" s="233">
        <v>870.8</v>
      </c>
      <c r="M172" s="251">
        <v>2400624.13</v>
      </c>
      <c r="O172" s="230">
        <v>476585.88</v>
      </c>
      <c r="R172" s="230">
        <v>380420</v>
      </c>
      <c r="T172" s="231">
        <v>498112</v>
      </c>
      <c r="W172" s="231">
        <v>100952.23</v>
      </c>
      <c r="X172" s="231">
        <v>32681.26</v>
      </c>
    </row>
    <row r="173" spans="1:24" x14ac:dyDescent="0.2">
      <c r="A173" s="251" t="s">
        <v>3177</v>
      </c>
      <c r="B173" s="229">
        <v>1303551.26</v>
      </c>
      <c r="D173" s="229">
        <v>60590.65</v>
      </c>
      <c r="E173" s="251">
        <v>132334</v>
      </c>
      <c r="F173" s="251">
        <v>435858.57</v>
      </c>
      <c r="J173" s="233">
        <v>15</v>
      </c>
      <c r="M173" s="251">
        <v>1658240.02</v>
      </c>
      <c r="O173" s="230">
        <v>737248.4</v>
      </c>
      <c r="R173" s="230">
        <v>229390</v>
      </c>
      <c r="T173" s="231">
        <v>436350</v>
      </c>
      <c r="W173" s="231">
        <v>150770.59</v>
      </c>
      <c r="X173" s="231">
        <v>28375.58</v>
      </c>
    </row>
    <row r="174" spans="1:24" x14ac:dyDescent="0.2">
      <c r="A174" s="251" t="s">
        <v>3178</v>
      </c>
      <c r="B174" s="229">
        <v>986085.2</v>
      </c>
      <c r="D174" s="229">
        <v>48399.75</v>
      </c>
      <c r="E174" s="251">
        <v>441008.38</v>
      </c>
      <c r="F174" s="251">
        <v>87580.43</v>
      </c>
      <c r="J174" s="233">
        <v>35</v>
      </c>
      <c r="M174" s="251">
        <v>2400624.13</v>
      </c>
      <c r="O174" s="230">
        <v>800070.97</v>
      </c>
      <c r="R174" s="230">
        <v>225700</v>
      </c>
      <c r="T174" s="231">
        <v>420947.84</v>
      </c>
      <c r="W174" s="231">
        <v>148517.20000000001</v>
      </c>
      <c r="X174" s="231">
        <v>18383.78</v>
      </c>
    </row>
    <row r="175" spans="1:24" x14ac:dyDescent="0.2">
      <c r="A175" s="251" t="s">
        <v>3179</v>
      </c>
      <c r="B175" s="229">
        <v>644474.62</v>
      </c>
      <c r="D175" s="229">
        <v>88300.59</v>
      </c>
      <c r="E175" s="251">
        <v>121237.87</v>
      </c>
      <c r="F175" s="251">
        <v>53978.84</v>
      </c>
      <c r="J175" s="233">
        <v>65.42</v>
      </c>
      <c r="M175" s="251">
        <v>1908740.29</v>
      </c>
      <c r="O175" s="230">
        <v>60556.39</v>
      </c>
      <c r="R175" s="230">
        <v>294360</v>
      </c>
      <c r="T175" s="231">
        <v>420434</v>
      </c>
      <c r="W175" s="231">
        <v>88721.87</v>
      </c>
      <c r="X175" s="231">
        <v>11233</v>
      </c>
    </row>
    <row r="176" spans="1:24" x14ac:dyDescent="0.2">
      <c r="A176" s="251" t="s">
        <v>3180</v>
      </c>
      <c r="B176" s="229">
        <v>531923.76</v>
      </c>
      <c r="D176" s="229">
        <v>72869.960000000006</v>
      </c>
      <c r="E176" s="251">
        <v>386766.73</v>
      </c>
      <c r="F176" s="251">
        <v>136853.24</v>
      </c>
      <c r="J176" s="233">
        <v>46.73</v>
      </c>
      <c r="M176" s="251">
        <v>2036218.61</v>
      </c>
      <c r="O176" s="230">
        <v>54788.88</v>
      </c>
      <c r="R176" s="230">
        <v>379413.31</v>
      </c>
      <c r="T176" s="231">
        <v>573887.31000000006</v>
      </c>
      <c r="W176" s="231">
        <v>108118.43</v>
      </c>
      <c r="X176" s="231">
        <v>37664.699999999997</v>
      </c>
    </row>
    <row r="177" spans="1:24" x14ac:dyDescent="0.2">
      <c r="A177" s="251" t="s">
        <v>3181</v>
      </c>
      <c r="B177" s="229">
        <v>528326.91</v>
      </c>
      <c r="D177" s="229">
        <v>74516.679999999993</v>
      </c>
      <c r="E177" s="251">
        <v>-23080.18</v>
      </c>
      <c r="F177" s="251">
        <v>162160.20000000001</v>
      </c>
      <c r="J177" s="233">
        <v>37.380000000000003</v>
      </c>
      <c r="M177" s="251">
        <v>2581996.2400000002</v>
      </c>
      <c r="O177" s="230">
        <v>38713.56</v>
      </c>
      <c r="R177" s="230">
        <v>161240</v>
      </c>
      <c r="T177" s="231">
        <v>261940</v>
      </c>
      <c r="W177" s="231">
        <v>72808.34</v>
      </c>
      <c r="X177" s="231">
        <v>34363.74</v>
      </c>
    </row>
    <row r="178" spans="1:24" x14ac:dyDescent="0.2">
      <c r="A178" s="251" t="s">
        <v>3182</v>
      </c>
      <c r="B178" s="229">
        <v>542755.01</v>
      </c>
      <c r="D178" s="229">
        <v>86193.09</v>
      </c>
      <c r="E178" s="251">
        <v>119735.71</v>
      </c>
      <c r="F178" s="251">
        <v>709532.77</v>
      </c>
      <c r="J178" s="233">
        <v>190.11</v>
      </c>
      <c r="M178" s="251">
        <v>1442473.15</v>
      </c>
      <c r="N178" s="230">
        <v>58.32</v>
      </c>
      <c r="O178" s="230">
        <v>56078.74</v>
      </c>
      <c r="R178" s="230">
        <v>231500</v>
      </c>
      <c r="T178" s="231">
        <v>321160</v>
      </c>
      <c r="W178" s="231">
        <v>91616.89</v>
      </c>
      <c r="X178" s="231">
        <v>122829.14</v>
      </c>
    </row>
    <row r="179" spans="1:24" x14ac:dyDescent="0.2">
      <c r="A179" s="251" t="s">
        <v>3183</v>
      </c>
      <c r="B179" s="229">
        <v>593466.17000000004</v>
      </c>
      <c r="D179" s="229">
        <v>20954.07</v>
      </c>
      <c r="E179" s="251">
        <v>37716.18</v>
      </c>
      <c r="F179" s="251">
        <v>113353.27</v>
      </c>
      <c r="J179" s="233">
        <v>0</v>
      </c>
      <c r="M179" s="251">
        <v>1708773.29</v>
      </c>
      <c r="O179" s="230">
        <v>38104.9</v>
      </c>
      <c r="R179" s="230">
        <v>192780</v>
      </c>
      <c r="T179" s="231">
        <v>269612</v>
      </c>
      <c r="W179" s="231">
        <v>95962.36</v>
      </c>
      <c r="X179" s="231">
        <v>28805.279999999999</v>
      </c>
    </row>
    <row r="180" spans="1:24" x14ac:dyDescent="0.2">
      <c r="A180" s="251" t="s">
        <v>3184</v>
      </c>
      <c r="B180" s="229">
        <v>324329.32</v>
      </c>
      <c r="D180" s="229">
        <v>57759.58</v>
      </c>
      <c r="E180" s="251">
        <v>21521.41</v>
      </c>
      <c r="F180" s="251">
        <v>28766.57</v>
      </c>
      <c r="M180" s="251">
        <v>1572242.02</v>
      </c>
      <c r="N180" s="230">
        <v>941.88</v>
      </c>
      <c r="O180" s="230">
        <v>35492.19</v>
      </c>
      <c r="R180" s="230">
        <v>198780</v>
      </c>
      <c r="T180" s="231">
        <v>303971</v>
      </c>
      <c r="W180" s="231">
        <v>75864.66</v>
      </c>
      <c r="X180" s="231">
        <v>8614.4</v>
      </c>
    </row>
    <row r="181" spans="1:24" x14ac:dyDescent="0.2">
      <c r="A181" s="251" t="s">
        <v>3185</v>
      </c>
      <c r="B181" s="229">
        <v>524807.43000000005</v>
      </c>
      <c r="C181" s="229">
        <v>4400</v>
      </c>
      <c r="D181" s="229">
        <v>90809.7</v>
      </c>
      <c r="E181" s="251">
        <v>88271.8</v>
      </c>
      <c r="F181" s="251">
        <v>672448</v>
      </c>
      <c r="J181" s="233">
        <v>46.73</v>
      </c>
      <c r="L181" s="251">
        <v>74599</v>
      </c>
      <c r="M181" s="251">
        <v>1286359.3700000001</v>
      </c>
      <c r="O181" s="230">
        <v>45561.15</v>
      </c>
      <c r="R181" s="230">
        <v>215580</v>
      </c>
      <c r="T181" s="231">
        <v>312619</v>
      </c>
      <c r="W181" s="231">
        <v>109163.03</v>
      </c>
      <c r="X181" s="231">
        <v>79749.72</v>
      </c>
    </row>
    <row r="182" spans="1:24" x14ac:dyDescent="0.2">
      <c r="A182" s="251" t="s">
        <v>3186</v>
      </c>
      <c r="B182" s="229">
        <v>386111.68</v>
      </c>
      <c r="D182" s="229">
        <v>55581.87</v>
      </c>
      <c r="E182" s="251">
        <v>225057.81</v>
      </c>
      <c r="F182" s="251">
        <v>117130.02</v>
      </c>
      <c r="G182" s="233">
        <v>31486.47</v>
      </c>
      <c r="H182" s="233">
        <v>282.2</v>
      </c>
      <c r="I182" s="233">
        <v>1107</v>
      </c>
      <c r="M182" s="251">
        <v>1621669.25</v>
      </c>
      <c r="O182" s="230">
        <v>216983.97</v>
      </c>
      <c r="R182" s="230">
        <v>88100</v>
      </c>
      <c r="T182" s="231">
        <v>199459</v>
      </c>
      <c r="W182" s="231">
        <v>94506.09</v>
      </c>
      <c r="X182" s="231">
        <v>14473.06</v>
      </c>
    </row>
    <row r="183" spans="1:24" x14ac:dyDescent="0.2">
      <c r="A183" s="251" t="s">
        <v>3187</v>
      </c>
      <c r="B183" s="229">
        <v>25113.759999999998</v>
      </c>
      <c r="C183" s="229">
        <v>50390</v>
      </c>
      <c r="D183" s="229">
        <v>64913.81</v>
      </c>
      <c r="E183" s="251">
        <v>256752.41</v>
      </c>
      <c r="F183" s="251">
        <v>820870.15</v>
      </c>
      <c r="G183" s="233">
        <v>39685</v>
      </c>
      <c r="M183" s="251">
        <v>2143817.25</v>
      </c>
      <c r="O183" s="230">
        <v>236992.51</v>
      </c>
      <c r="R183" s="230">
        <v>303540</v>
      </c>
      <c r="T183" s="231">
        <v>369894</v>
      </c>
      <c r="W183" s="231">
        <v>127369.39</v>
      </c>
      <c r="X183" s="231">
        <v>42899.22</v>
      </c>
    </row>
    <row r="184" spans="1:24" x14ac:dyDescent="0.2">
      <c r="A184" s="251" t="s">
        <v>3188</v>
      </c>
      <c r="B184" s="229">
        <v>396657.59</v>
      </c>
      <c r="C184" s="229">
        <v>0</v>
      </c>
      <c r="D184" s="229">
        <v>18615.73</v>
      </c>
      <c r="E184" s="251">
        <v>2203441.9700000002</v>
      </c>
      <c r="F184" s="251">
        <v>198072.28</v>
      </c>
      <c r="G184" s="233">
        <v>0</v>
      </c>
      <c r="J184" s="233">
        <v>0</v>
      </c>
      <c r="M184" s="251">
        <v>309335.96999999997</v>
      </c>
      <c r="O184" s="230">
        <v>210206.24</v>
      </c>
      <c r="R184" s="230">
        <v>182400</v>
      </c>
      <c r="T184" s="231">
        <v>256856</v>
      </c>
      <c r="W184" s="231">
        <v>97247.679999999993</v>
      </c>
      <c r="X184" s="231">
        <v>29463.34</v>
      </c>
    </row>
    <row r="185" spans="1:24" x14ac:dyDescent="0.2">
      <c r="A185" s="251" t="s">
        <v>3189</v>
      </c>
      <c r="B185" s="229">
        <v>170059.89</v>
      </c>
      <c r="C185" s="229">
        <v>0</v>
      </c>
      <c r="D185" s="229">
        <v>44871.839999999997</v>
      </c>
      <c r="E185" s="251">
        <v>92516.53</v>
      </c>
      <c r="F185" s="251">
        <v>48700.84</v>
      </c>
      <c r="G185" s="233">
        <v>16629</v>
      </c>
      <c r="H185" s="233">
        <v>56734</v>
      </c>
      <c r="J185" s="233">
        <v>250</v>
      </c>
      <c r="M185" s="251">
        <v>1558084.6</v>
      </c>
      <c r="O185" s="230">
        <v>229876.65</v>
      </c>
      <c r="R185" s="230">
        <v>87260</v>
      </c>
      <c r="T185" s="231">
        <v>176727</v>
      </c>
      <c r="W185" s="231">
        <v>65369.13</v>
      </c>
      <c r="X185" s="231">
        <v>6905.56</v>
      </c>
    </row>
    <row r="186" spans="1:24" x14ac:dyDescent="0.2">
      <c r="A186" s="251" t="s">
        <v>3190</v>
      </c>
      <c r="B186" s="229">
        <v>263876.25</v>
      </c>
      <c r="C186" s="229">
        <v>0</v>
      </c>
      <c r="D186" s="229">
        <v>41763.81</v>
      </c>
      <c r="E186" s="251">
        <v>365402.91</v>
      </c>
      <c r="F186" s="251">
        <v>130712.11</v>
      </c>
      <c r="G186" s="233">
        <v>0</v>
      </c>
      <c r="J186" s="233">
        <v>918</v>
      </c>
      <c r="M186" s="251">
        <v>1939631.19</v>
      </c>
      <c r="O186" s="230">
        <v>281814.75</v>
      </c>
      <c r="R186" s="230">
        <v>210880</v>
      </c>
      <c r="T186" s="231">
        <v>342502</v>
      </c>
      <c r="W186" s="231">
        <v>152604.54</v>
      </c>
      <c r="X186" s="231">
        <v>20064.240000000002</v>
      </c>
    </row>
    <row r="187" spans="1:24" x14ac:dyDescent="0.2">
      <c r="A187" s="251" t="s">
        <v>3191</v>
      </c>
      <c r="B187" s="229">
        <v>355672.13</v>
      </c>
      <c r="C187" s="229">
        <v>0</v>
      </c>
      <c r="D187" s="229">
        <v>53444.27</v>
      </c>
      <c r="E187" s="251">
        <v>110482.48</v>
      </c>
      <c r="F187" s="251">
        <v>84605.01</v>
      </c>
      <c r="G187" s="233">
        <v>32830</v>
      </c>
      <c r="H187" s="233">
        <v>225</v>
      </c>
      <c r="J187" s="233">
        <v>350</v>
      </c>
      <c r="M187" s="251">
        <v>2258666.42</v>
      </c>
      <c r="O187" s="230">
        <v>244484.55</v>
      </c>
      <c r="R187" s="230">
        <v>340300</v>
      </c>
      <c r="T187" s="231">
        <v>545226</v>
      </c>
      <c r="W187" s="231">
        <v>121884.08</v>
      </c>
      <c r="X187" s="231">
        <v>12609.28</v>
      </c>
    </row>
    <row r="188" spans="1:24" x14ac:dyDescent="0.2">
      <c r="A188" s="251" t="s">
        <v>3192</v>
      </c>
      <c r="B188" s="229">
        <v>199901.82</v>
      </c>
      <c r="C188" s="229">
        <v>0</v>
      </c>
      <c r="D188" s="229">
        <v>72506.38</v>
      </c>
      <c r="E188" s="251">
        <v>-49685.16</v>
      </c>
      <c r="F188" s="251">
        <v>494089.27</v>
      </c>
      <c r="G188" s="233">
        <v>33722</v>
      </c>
      <c r="H188" s="233">
        <v>17807.5</v>
      </c>
      <c r="M188" s="251">
        <v>3335566.08</v>
      </c>
      <c r="O188" s="230">
        <v>214364.1</v>
      </c>
      <c r="R188" s="230">
        <v>152360</v>
      </c>
      <c r="T188" s="231">
        <v>203958</v>
      </c>
      <c r="W188" s="231">
        <v>67281.97</v>
      </c>
      <c r="X188" s="231">
        <v>29153.24</v>
      </c>
    </row>
    <row r="189" spans="1:24" x14ac:dyDescent="0.2">
      <c r="A189" s="251" t="s">
        <v>3193</v>
      </c>
      <c r="B189" s="229">
        <v>388097</v>
      </c>
      <c r="D189" s="229">
        <v>10295.49</v>
      </c>
      <c r="E189" s="251">
        <v>171893.56</v>
      </c>
      <c r="F189" s="251">
        <v>83739.100000000006</v>
      </c>
      <c r="G189" s="233">
        <v>19770.77</v>
      </c>
      <c r="H189" s="233">
        <v>63554.26</v>
      </c>
      <c r="M189" s="251">
        <v>1980732.96</v>
      </c>
      <c r="O189" s="230">
        <v>215598.99</v>
      </c>
      <c r="R189" s="230">
        <v>163280</v>
      </c>
      <c r="T189" s="231">
        <v>335972</v>
      </c>
      <c r="W189" s="231">
        <v>68799.009999999995</v>
      </c>
      <c r="X189" s="231">
        <v>13692.78</v>
      </c>
    </row>
    <row r="199" spans="1:24" x14ac:dyDescent="0.2">
      <c r="A199" s="251" t="s">
        <v>3203</v>
      </c>
      <c r="B199" s="229">
        <v>380852.43</v>
      </c>
      <c r="D199" s="229">
        <v>29887.63</v>
      </c>
      <c r="E199" s="251">
        <v>201259.72</v>
      </c>
      <c r="F199" s="251">
        <v>54586.1</v>
      </c>
      <c r="J199" s="233">
        <v>7</v>
      </c>
      <c r="M199" s="251">
        <v>1699412.19</v>
      </c>
      <c r="O199" s="230">
        <v>299638.37</v>
      </c>
      <c r="R199" s="230">
        <v>140259</v>
      </c>
      <c r="T199" s="231">
        <v>169989</v>
      </c>
      <c r="W199" s="231">
        <v>39566.49</v>
      </c>
      <c r="X199" s="231">
        <v>22680.5</v>
      </c>
    </row>
    <row r="201" spans="1:24" x14ac:dyDescent="0.2">
      <c r="A201" s="251" t="s">
        <v>3205</v>
      </c>
      <c r="D201" s="229">
        <v>70937.27</v>
      </c>
      <c r="F201" s="251">
        <v>110298.38</v>
      </c>
      <c r="O201" s="230">
        <v>56789.760000000002</v>
      </c>
      <c r="W201" s="231">
        <v>81570.2</v>
      </c>
      <c r="X201" s="231">
        <v>8217.31</v>
      </c>
    </row>
    <row r="205" spans="1:24" x14ac:dyDescent="0.2">
      <c r="A205" s="251" t="s">
        <v>3210</v>
      </c>
      <c r="B205" s="229">
        <v>974858.33</v>
      </c>
      <c r="D205" s="229">
        <v>5756.8</v>
      </c>
      <c r="E205" s="251">
        <v>1391504.71</v>
      </c>
      <c r="F205" s="251">
        <v>129794.4</v>
      </c>
      <c r="J205" s="233">
        <v>0</v>
      </c>
      <c r="L205" s="251">
        <v>-0.05</v>
      </c>
      <c r="M205" s="251">
        <v>669277.43000000005</v>
      </c>
      <c r="O205" s="230">
        <v>186566.61</v>
      </c>
      <c r="Q205" s="230">
        <v>1735.44</v>
      </c>
      <c r="T205" s="231">
        <v>37190</v>
      </c>
      <c r="W205" s="231">
        <v>39613.440000000002</v>
      </c>
      <c r="X205" s="231">
        <v>36005.96</v>
      </c>
    </row>
    <row r="206" spans="1:24" x14ac:dyDescent="0.2">
      <c r="A206" s="251" t="s">
        <v>3211</v>
      </c>
      <c r="B206" s="229">
        <v>1403378.81</v>
      </c>
      <c r="D206" s="229">
        <v>18254.53</v>
      </c>
      <c r="F206" s="251">
        <v>19657.509999999998</v>
      </c>
      <c r="J206" s="233">
        <v>11.22</v>
      </c>
      <c r="L206" s="251">
        <v>-88385</v>
      </c>
      <c r="O206" s="230">
        <v>133560.53</v>
      </c>
      <c r="T206" s="231">
        <v>51156</v>
      </c>
      <c r="W206" s="231">
        <v>83705.919999999998</v>
      </c>
      <c r="X206" s="231">
        <v>1180.96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I189"/>
  <sheetViews>
    <sheetView topLeftCell="A160" zoomScale="69" zoomScaleNormal="69" workbookViewId="0">
      <selection activeCell="E216" sqref="E216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40.375" style="251" bestFit="1" customWidth="1"/>
    <col min="6" max="6" width="33.125" style="229" bestFit="1" customWidth="1"/>
    <col min="7" max="7" width="32.25" style="229" bestFit="1" customWidth="1"/>
    <col min="8" max="8" width="24" style="229" bestFit="1" customWidth="1"/>
    <col min="9" max="10" width="15.875" style="251" bestFit="1" customWidth="1"/>
    <col min="11" max="11" width="18" style="233" bestFit="1" customWidth="1"/>
    <col min="12" max="12" width="20.125" style="233" bestFit="1" customWidth="1"/>
    <col min="13" max="13" width="19.375" style="233" bestFit="1" customWidth="1"/>
    <col min="14" max="14" width="21.5" style="233" bestFit="1" customWidth="1"/>
    <col min="15" max="15" width="23.625" style="251" bestFit="1" customWidth="1"/>
    <col min="16" max="16" width="27.75" style="251" bestFit="1" customWidth="1"/>
    <col min="17" max="17" width="27.875" style="251" bestFit="1" customWidth="1"/>
    <col min="18" max="18" width="15.875" style="230" bestFit="1" customWidth="1"/>
    <col min="19" max="19" width="27.375" style="230" bestFit="1" customWidth="1"/>
    <col min="20" max="20" width="36.875" style="230" bestFit="1" customWidth="1"/>
    <col min="21" max="21" width="44.125" style="230" bestFit="1" customWidth="1"/>
    <col min="22" max="22" width="44.875" style="230" bestFit="1" customWidth="1"/>
    <col min="23" max="23" width="29" style="230" bestFit="1" customWidth="1"/>
    <col min="24" max="24" width="38.625" style="231" bestFit="1" customWidth="1"/>
    <col min="25" max="25" width="54.5" style="231" bestFit="1" customWidth="1"/>
    <col min="26" max="26" width="15.875" style="231" bestFit="1" customWidth="1"/>
    <col min="27" max="27" width="20.375" style="231" bestFit="1" customWidth="1"/>
    <col min="28" max="28" width="26.75" style="231" bestFit="1" customWidth="1"/>
    <col min="29" max="29" width="25.125" style="231" bestFit="1" customWidth="1"/>
    <col min="30" max="30" width="20.125" style="75" customWidth="1"/>
    <col min="31" max="31" width="15.5" style="30" bestFit="1" customWidth="1"/>
    <col min="32" max="32" width="14.125" style="25" bestFit="1" customWidth="1"/>
    <col min="33" max="33" width="15.125" style="34" bestFit="1" customWidth="1"/>
    <col min="34" max="34" width="15.125" style="35" bestFit="1" customWidth="1"/>
    <col min="35" max="35" width="16.75" style="26" bestFit="1" customWidth="1"/>
    <col min="36" max="16384" width="9" style="1"/>
  </cols>
  <sheetData>
    <row r="1" spans="3:35" x14ac:dyDescent="0.2">
      <c r="E1" s="251" t="s">
        <v>2457</v>
      </c>
      <c r="F1" s="229" t="s">
        <v>2463</v>
      </c>
      <c r="G1" s="229" t="s">
        <v>2465</v>
      </c>
      <c r="H1" s="229" t="s">
        <v>2467</v>
      </c>
      <c r="I1" s="251" t="s">
        <v>2469</v>
      </c>
      <c r="J1" s="251" t="s">
        <v>2471</v>
      </c>
      <c r="K1" s="233" t="s">
        <v>2475</v>
      </c>
      <c r="L1" s="233" t="s">
        <v>2477</v>
      </c>
      <c r="M1" s="233" t="s">
        <v>2481</v>
      </c>
      <c r="N1" s="233" t="s">
        <v>2483</v>
      </c>
      <c r="O1" s="251" t="s">
        <v>2487</v>
      </c>
      <c r="P1" s="251" t="s">
        <v>2489</v>
      </c>
      <c r="Q1" s="251" t="s">
        <v>2491</v>
      </c>
      <c r="R1" s="230" t="s">
        <v>2493</v>
      </c>
      <c r="S1" s="230" t="s">
        <v>2495</v>
      </c>
      <c r="T1" s="230" t="s">
        <v>2497</v>
      </c>
      <c r="U1" s="230" t="s">
        <v>2499</v>
      </c>
      <c r="V1" s="230" t="s">
        <v>2501</v>
      </c>
      <c r="W1" s="230" t="s">
        <v>2503</v>
      </c>
      <c r="X1" s="231" t="s">
        <v>2505</v>
      </c>
      <c r="Y1" s="231" t="s">
        <v>2507</v>
      </c>
      <c r="Z1" s="231" t="s">
        <v>2509</v>
      </c>
      <c r="AA1" s="231" t="s">
        <v>2511</v>
      </c>
      <c r="AB1" s="231" t="s">
        <v>2513</v>
      </c>
      <c r="AC1" s="231" t="s">
        <v>2515</v>
      </c>
      <c r="AD1" s="74" t="s">
        <v>6</v>
      </c>
      <c r="AE1" s="30" t="s">
        <v>7</v>
      </c>
      <c r="AF1" s="32" t="s">
        <v>8</v>
      </c>
      <c r="AG1" s="33" t="s">
        <v>9</v>
      </c>
      <c r="AH1" s="23" t="s">
        <v>10</v>
      </c>
      <c r="AI1" s="26" t="s">
        <v>11</v>
      </c>
    </row>
    <row r="2" spans="3:35" x14ac:dyDescent="0.2">
      <c r="E2" s="251" t="s">
        <v>2458</v>
      </c>
      <c r="F2" s="229" t="s">
        <v>2464</v>
      </c>
      <c r="G2" s="229" t="s">
        <v>2466</v>
      </c>
      <c r="H2" s="229" t="s">
        <v>2468</v>
      </c>
      <c r="I2" s="251" t="s">
        <v>2470</v>
      </c>
      <c r="J2" s="251" t="s">
        <v>2472</v>
      </c>
      <c r="K2" s="233" t="s">
        <v>2476</v>
      </c>
      <c r="L2" s="233" t="s">
        <v>2478</v>
      </c>
      <c r="M2" s="233" t="s">
        <v>2482</v>
      </c>
      <c r="N2" s="233" t="s">
        <v>2484</v>
      </c>
      <c r="O2" s="251" t="s">
        <v>2488</v>
      </c>
      <c r="P2" s="251" t="s">
        <v>2490</v>
      </c>
      <c r="Q2" s="251" t="s">
        <v>2492</v>
      </c>
      <c r="R2" s="230" t="s">
        <v>2494</v>
      </c>
      <c r="S2" s="230" t="s">
        <v>2496</v>
      </c>
      <c r="T2" s="230" t="s">
        <v>2498</v>
      </c>
      <c r="U2" s="230" t="s">
        <v>2500</v>
      </c>
      <c r="V2" s="230" t="s">
        <v>2502</v>
      </c>
      <c r="W2" s="230" t="s">
        <v>2504</v>
      </c>
      <c r="X2" s="231" t="s">
        <v>2506</v>
      </c>
      <c r="Y2" s="231" t="s">
        <v>2508</v>
      </c>
      <c r="Z2" s="231" t="s">
        <v>2510</v>
      </c>
      <c r="AA2" s="231" t="s">
        <v>2512</v>
      </c>
      <c r="AB2" s="231" t="s">
        <v>2514</v>
      </c>
      <c r="AC2" s="231" t="s">
        <v>2516</v>
      </c>
      <c r="AD2" s="74"/>
      <c r="AF2" s="32"/>
      <c r="AG2" s="33"/>
      <c r="AH2" s="23"/>
    </row>
    <row r="3" spans="3:35" x14ac:dyDescent="0.2">
      <c r="E3" s="251" t="s">
        <v>2459</v>
      </c>
      <c r="F3" s="229">
        <v>76799795.75</v>
      </c>
      <c r="G3" s="229">
        <v>952106</v>
      </c>
      <c r="H3" s="229">
        <v>13993303.369999999</v>
      </c>
      <c r="I3" s="251">
        <v>101551927.84999999</v>
      </c>
      <c r="J3" s="251">
        <v>29643890.809999999</v>
      </c>
      <c r="K3" s="233">
        <v>410037.74</v>
      </c>
      <c r="L3" s="233">
        <v>1253585.1399999999</v>
      </c>
      <c r="M3" s="233">
        <v>175007</v>
      </c>
      <c r="N3" s="233">
        <v>629200.42000000004</v>
      </c>
      <c r="O3" s="251">
        <v>-2750754.26</v>
      </c>
      <c r="P3" s="251">
        <v>-2950778.77</v>
      </c>
      <c r="Q3" s="251">
        <v>335063752.67000002</v>
      </c>
      <c r="R3" s="230">
        <v>2291.7600000000002</v>
      </c>
      <c r="S3" s="230">
        <v>42254776.460000001</v>
      </c>
      <c r="T3" s="230">
        <v>1289877.0900000001</v>
      </c>
      <c r="U3" s="230">
        <v>2515.2399999999998</v>
      </c>
      <c r="V3" s="230">
        <v>48934261.460000001</v>
      </c>
      <c r="W3" s="230">
        <v>7597987.3600000003</v>
      </c>
      <c r="X3" s="231">
        <v>70824121.859999999</v>
      </c>
      <c r="Y3" s="231">
        <v>35808</v>
      </c>
      <c r="Z3" s="231">
        <v>6676</v>
      </c>
      <c r="AA3" s="231">
        <v>19411243.030000001</v>
      </c>
      <c r="AB3" s="231">
        <v>4154323.84</v>
      </c>
      <c r="AC3" s="231">
        <v>108894</v>
      </c>
      <c r="AD3" s="76">
        <f t="shared" ref="AD3:AI3" si="0">SUM(AD4:AD189)</f>
        <v>89272019.37999998</v>
      </c>
      <c r="AE3" s="31">
        <f t="shared" si="0"/>
        <v>2467819.0799999987</v>
      </c>
      <c r="AF3" s="21">
        <f t="shared" si="0"/>
        <v>86804200.300000042</v>
      </c>
      <c r="AG3" s="15">
        <f t="shared" si="0"/>
        <v>99703057.030000031</v>
      </c>
      <c r="AH3" s="16">
        <f t="shared" si="0"/>
        <v>94202426.940000042</v>
      </c>
      <c r="AI3" s="26">
        <f t="shared" si="0"/>
        <v>5500630.0899999989</v>
      </c>
    </row>
    <row r="4" spans="3:35" x14ac:dyDescent="0.2">
      <c r="E4" s="251" t="s">
        <v>3026</v>
      </c>
      <c r="F4" s="229">
        <v>54.31</v>
      </c>
      <c r="I4" s="251">
        <v>426655</v>
      </c>
      <c r="L4" s="233">
        <v>1102</v>
      </c>
      <c r="P4" s="251">
        <v>-783704.51</v>
      </c>
      <c r="Q4" s="251">
        <v>1209311.82</v>
      </c>
      <c r="V4" s="230">
        <v>298459</v>
      </c>
      <c r="W4" s="230">
        <v>121610</v>
      </c>
      <c r="X4" s="231">
        <v>364169</v>
      </c>
      <c r="AD4" s="76">
        <f>SUM(F4:H4)</f>
        <v>54.31</v>
      </c>
      <c r="AE4" s="31">
        <f>SUM(K4:N4)</f>
        <v>1102</v>
      </c>
      <c r="AF4" s="21">
        <f>AD4-AE4</f>
        <v>-1047.69</v>
      </c>
      <c r="AG4" s="15">
        <f>SUM(R4:W4)</f>
        <v>420069</v>
      </c>
      <c r="AH4" s="16">
        <f>SUM(X4:AC4)</f>
        <v>364169</v>
      </c>
      <c r="AI4" s="26">
        <f>AG4-AH4</f>
        <v>55900</v>
      </c>
    </row>
    <row r="5" spans="3:35" x14ac:dyDescent="0.2">
      <c r="E5" s="251" t="s">
        <v>3027</v>
      </c>
      <c r="F5" s="229">
        <v>69589</v>
      </c>
      <c r="H5" s="229">
        <v>3385</v>
      </c>
      <c r="I5" s="251">
        <v>2407877.65</v>
      </c>
      <c r="J5" s="251">
        <v>5671.69</v>
      </c>
      <c r="P5" s="251">
        <v>1054556.18</v>
      </c>
      <c r="Q5" s="251">
        <v>1382089.34</v>
      </c>
      <c r="R5" s="230">
        <v>17.82</v>
      </c>
      <c r="V5" s="230">
        <v>317852</v>
      </c>
      <c r="W5" s="230">
        <v>154970</v>
      </c>
      <c r="X5" s="231">
        <v>347422</v>
      </c>
      <c r="AA5" s="231">
        <v>8840</v>
      </c>
      <c r="AD5" s="76">
        <f t="shared" ref="AD5:AD68" si="1">SUM(F5:H5)</f>
        <v>72974</v>
      </c>
      <c r="AE5" s="31">
        <f t="shared" ref="AE5:AE68" si="2">SUM(K5:N5)</f>
        <v>0</v>
      </c>
      <c r="AF5" s="21">
        <f t="shared" ref="AF5:AF68" si="3">AD5-AE5</f>
        <v>72974</v>
      </c>
      <c r="AG5" s="15">
        <f t="shared" ref="AG5:AG68" si="4">SUM(R5:W5)</f>
        <v>472839.82</v>
      </c>
      <c r="AH5" s="16">
        <f t="shared" ref="AH5:AH68" si="5">SUM(X5:AC5)</f>
        <v>356262</v>
      </c>
      <c r="AI5" s="26">
        <f t="shared" ref="AI5:AI68" si="6">AG5-AH5</f>
        <v>116577.82</v>
      </c>
    </row>
    <row r="6" spans="3:35" x14ac:dyDescent="0.2">
      <c r="E6" s="251" t="s">
        <v>3028</v>
      </c>
      <c r="F6" s="229">
        <v>200335.35999999999</v>
      </c>
      <c r="I6" s="251">
        <v>-22863.66</v>
      </c>
      <c r="J6" s="251">
        <v>183994.39</v>
      </c>
      <c r="N6" s="233">
        <v>318</v>
      </c>
      <c r="P6" s="251">
        <v>-1363051.91</v>
      </c>
      <c r="Q6" s="251">
        <v>1532600</v>
      </c>
      <c r="V6" s="230">
        <v>231175</v>
      </c>
      <c r="W6" s="230">
        <v>450145</v>
      </c>
      <c r="X6" s="231">
        <v>471720</v>
      </c>
      <c r="AA6" s="231">
        <v>18000</v>
      </c>
      <c r="AD6" s="76">
        <f t="shared" si="1"/>
        <v>200335.35999999999</v>
      </c>
      <c r="AE6" s="31">
        <f t="shared" si="2"/>
        <v>318</v>
      </c>
      <c r="AF6" s="21">
        <f t="shared" si="3"/>
        <v>200017.36</v>
      </c>
      <c r="AG6" s="15">
        <f t="shared" si="4"/>
        <v>681320</v>
      </c>
      <c r="AH6" s="16">
        <f t="shared" si="5"/>
        <v>489720</v>
      </c>
      <c r="AI6" s="26">
        <f t="shared" si="6"/>
        <v>191600</v>
      </c>
    </row>
    <row r="7" spans="3:35" x14ac:dyDescent="0.2">
      <c r="E7" s="251" t="s">
        <v>3029</v>
      </c>
      <c r="F7" s="229">
        <v>11898.86</v>
      </c>
      <c r="H7" s="229">
        <v>1660</v>
      </c>
      <c r="I7" s="251">
        <v>1824002</v>
      </c>
      <c r="J7" s="251">
        <v>8628.0499999999993</v>
      </c>
      <c r="P7" s="251">
        <v>-450241.09</v>
      </c>
      <c r="Q7" s="251">
        <v>2300000</v>
      </c>
      <c r="V7" s="230">
        <v>202143</v>
      </c>
      <c r="W7" s="230">
        <v>158420</v>
      </c>
      <c r="X7" s="231">
        <v>253563</v>
      </c>
      <c r="AA7" s="231">
        <v>3570</v>
      </c>
      <c r="AD7" s="76">
        <f t="shared" si="1"/>
        <v>13558.86</v>
      </c>
      <c r="AE7" s="31">
        <f t="shared" si="2"/>
        <v>0</v>
      </c>
      <c r="AF7" s="21">
        <f t="shared" si="3"/>
        <v>13558.86</v>
      </c>
      <c r="AG7" s="15">
        <f t="shared" si="4"/>
        <v>360563</v>
      </c>
      <c r="AH7" s="16">
        <f t="shared" si="5"/>
        <v>257133</v>
      </c>
      <c r="AI7" s="26">
        <f t="shared" si="6"/>
        <v>103430</v>
      </c>
    </row>
    <row r="8" spans="3:35" x14ac:dyDescent="0.2">
      <c r="E8" s="251" t="s">
        <v>3030</v>
      </c>
      <c r="F8" s="229">
        <v>116192.65</v>
      </c>
      <c r="I8" s="251">
        <v>3003766.82</v>
      </c>
      <c r="J8" s="251">
        <v>294667.7</v>
      </c>
      <c r="P8" s="251">
        <v>2181333.2999999998</v>
      </c>
      <c r="Q8" s="251">
        <v>1150000</v>
      </c>
      <c r="R8" s="230">
        <v>43.87</v>
      </c>
      <c r="V8" s="230">
        <v>280639</v>
      </c>
      <c r="W8" s="230">
        <v>220812</v>
      </c>
      <c r="X8" s="231">
        <v>348801</v>
      </c>
      <c r="AD8" s="76">
        <f t="shared" si="1"/>
        <v>116192.65</v>
      </c>
      <c r="AE8" s="31">
        <f t="shared" si="2"/>
        <v>0</v>
      </c>
      <c r="AF8" s="21">
        <f t="shared" si="3"/>
        <v>116192.65</v>
      </c>
      <c r="AG8" s="15">
        <f t="shared" si="4"/>
        <v>501494.87</v>
      </c>
      <c r="AH8" s="16">
        <f t="shared" si="5"/>
        <v>348801</v>
      </c>
      <c r="AI8" s="26">
        <f t="shared" si="6"/>
        <v>152693.87</v>
      </c>
    </row>
    <row r="9" spans="3:35" x14ac:dyDescent="0.2">
      <c r="E9" s="251" t="s">
        <v>3031</v>
      </c>
      <c r="F9" s="229">
        <v>23501.4</v>
      </c>
      <c r="H9" s="229">
        <v>9940</v>
      </c>
      <c r="I9" s="251">
        <v>3069916.63</v>
      </c>
      <c r="J9" s="251">
        <v>34</v>
      </c>
      <c r="P9" s="251">
        <v>1853092.03</v>
      </c>
      <c r="Q9" s="251">
        <v>1250300</v>
      </c>
      <c r="V9" s="230">
        <v>258674</v>
      </c>
      <c r="W9" s="230">
        <v>98200</v>
      </c>
      <c r="X9" s="231">
        <v>275474</v>
      </c>
      <c r="AD9" s="76">
        <f t="shared" si="1"/>
        <v>33441.4</v>
      </c>
      <c r="AE9" s="31">
        <f t="shared" si="2"/>
        <v>0</v>
      </c>
      <c r="AF9" s="21">
        <f t="shared" si="3"/>
        <v>33441.4</v>
      </c>
      <c r="AG9" s="15">
        <f t="shared" si="4"/>
        <v>356874</v>
      </c>
      <c r="AH9" s="16">
        <f t="shared" si="5"/>
        <v>275474</v>
      </c>
      <c r="AI9" s="26">
        <f t="shared" si="6"/>
        <v>81400</v>
      </c>
    </row>
    <row r="10" spans="3:35" x14ac:dyDescent="0.2">
      <c r="E10" s="251" t="s">
        <v>3032</v>
      </c>
      <c r="F10" s="229">
        <v>49933.35</v>
      </c>
      <c r="H10" s="229">
        <v>0</v>
      </c>
      <c r="I10" s="251">
        <v>133835</v>
      </c>
      <c r="J10" s="251">
        <v>21</v>
      </c>
      <c r="P10" s="251">
        <v>-1358749.74</v>
      </c>
      <c r="Q10" s="251">
        <v>1542339.31</v>
      </c>
      <c r="V10" s="230">
        <v>195496</v>
      </c>
      <c r="W10" s="230">
        <v>510122.2</v>
      </c>
      <c r="X10" s="231">
        <v>449496</v>
      </c>
      <c r="AA10" s="231">
        <v>37322.42</v>
      </c>
      <c r="AD10" s="76">
        <f t="shared" si="1"/>
        <v>49933.35</v>
      </c>
      <c r="AE10" s="31">
        <f t="shared" si="2"/>
        <v>0</v>
      </c>
      <c r="AF10" s="21">
        <f t="shared" si="3"/>
        <v>49933.35</v>
      </c>
      <c r="AG10" s="15">
        <f t="shared" si="4"/>
        <v>705618.2</v>
      </c>
      <c r="AH10" s="16">
        <f t="shared" si="5"/>
        <v>486818.42</v>
      </c>
      <c r="AI10" s="26">
        <f t="shared" si="6"/>
        <v>218799.77999999997</v>
      </c>
    </row>
    <row r="11" spans="3:35" x14ac:dyDescent="0.2">
      <c r="E11" s="251" t="s">
        <v>3033</v>
      </c>
      <c r="F11" s="229">
        <v>101719.56</v>
      </c>
      <c r="I11" s="251">
        <v>1125003.55</v>
      </c>
      <c r="J11" s="251">
        <v>-12012.09</v>
      </c>
      <c r="P11" s="251">
        <v>-717888.98</v>
      </c>
      <c r="Q11" s="251">
        <v>1850000</v>
      </c>
      <c r="V11" s="230">
        <v>561248.4</v>
      </c>
      <c r="W11" s="230">
        <v>222350</v>
      </c>
      <c r="X11" s="231">
        <v>585798.40000000002</v>
      </c>
      <c r="AA11" s="231">
        <v>49000</v>
      </c>
      <c r="AD11" s="76">
        <f t="shared" si="1"/>
        <v>101719.56</v>
      </c>
      <c r="AE11" s="31">
        <f t="shared" si="2"/>
        <v>0</v>
      </c>
      <c r="AF11" s="21">
        <f t="shared" si="3"/>
        <v>101719.56</v>
      </c>
      <c r="AG11" s="15">
        <f t="shared" si="4"/>
        <v>783598.4</v>
      </c>
      <c r="AH11" s="16">
        <f t="shared" si="5"/>
        <v>634798.4</v>
      </c>
      <c r="AI11" s="26">
        <f t="shared" si="6"/>
        <v>148800</v>
      </c>
    </row>
    <row r="12" spans="3:35" x14ac:dyDescent="0.2">
      <c r="E12" s="251" t="s">
        <v>3034</v>
      </c>
      <c r="F12" s="229">
        <v>102323.36</v>
      </c>
      <c r="H12" s="229">
        <v>38720</v>
      </c>
      <c r="I12" s="251">
        <v>286619.74</v>
      </c>
      <c r="J12" s="251">
        <v>21.1</v>
      </c>
      <c r="P12" s="251">
        <v>-796153.91</v>
      </c>
      <c r="Q12" s="251">
        <v>1236758.5</v>
      </c>
      <c r="R12" s="230">
        <v>219.93</v>
      </c>
      <c r="V12" s="230">
        <v>430667.3</v>
      </c>
      <c r="W12" s="230">
        <v>158200</v>
      </c>
      <c r="X12" s="231">
        <v>477667.3</v>
      </c>
      <c r="AA12" s="231">
        <v>15140.32</v>
      </c>
      <c r="AD12" s="76">
        <f t="shared" si="1"/>
        <v>141043.35999999999</v>
      </c>
      <c r="AE12" s="31">
        <f t="shared" si="2"/>
        <v>0</v>
      </c>
      <c r="AF12" s="21">
        <f t="shared" si="3"/>
        <v>141043.35999999999</v>
      </c>
      <c r="AG12" s="15">
        <f t="shared" si="4"/>
        <v>589087.23</v>
      </c>
      <c r="AH12" s="16">
        <f t="shared" si="5"/>
        <v>492807.62</v>
      </c>
      <c r="AI12" s="26">
        <f t="shared" si="6"/>
        <v>96279.609999999986</v>
      </c>
    </row>
    <row r="13" spans="3:35" x14ac:dyDescent="0.2">
      <c r="E13" s="251" t="s">
        <v>3035</v>
      </c>
      <c r="F13" s="229">
        <v>5361.65</v>
      </c>
      <c r="I13" s="251">
        <v>1744935.72</v>
      </c>
      <c r="J13" s="251">
        <v>10</v>
      </c>
      <c r="K13" s="233">
        <v>4000</v>
      </c>
      <c r="L13" s="233">
        <v>2083.73</v>
      </c>
      <c r="P13" s="251">
        <v>519855.64</v>
      </c>
      <c r="Q13" s="251">
        <v>1223648</v>
      </c>
      <c r="V13" s="230">
        <v>233829</v>
      </c>
      <c r="W13" s="230">
        <v>225200</v>
      </c>
      <c r="X13" s="231">
        <v>318729</v>
      </c>
      <c r="AA13" s="231">
        <v>14780</v>
      </c>
      <c r="AD13" s="76">
        <f t="shared" si="1"/>
        <v>5361.65</v>
      </c>
      <c r="AE13" s="31">
        <f t="shared" si="2"/>
        <v>6083.73</v>
      </c>
      <c r="AF13" s="21">
        <f t="shared" si="3"/>
        <v>-722.07999999999993</v>
      </c>
      <c r="AG13" s="15">
        <f t="shared" si="4"/>
        <v>459029</v>
      </c>
      <c r="AH13" s="16">
        <f t="shared" si="5"/>
        <v>333509</v>
      </c>
      <c r="AI13" s="26">
        <f t="shared" si="6"/>
        <v>125520</v>
      </c>
    </row>
    <row r="14" spans="3:35" s="38" customFormat="1" x14ac:dyDescent="0.2">
      <c r="C14" s="68"/>
      <c r="D14" s="45"/>
      <c r="E14" s="251" t="s">
        <v>3036</v>
      </c>
      <c r="F14" s="229">
        <v>432227.03</v>
      </c>
      <c r="G14" s="229"/>
      <c r="H14" s="229"/>
      <c r="I14" s="251">
        <v>511939.19</v>
      </c>
      <c r="J14" s="251">
        <v>22957.3</v>
      </c>
      <c r="K14" s="233"/>
      <c r="L14" s="233"/>
      <c r="M14" s="233"/>
      <c r="N14" s="233"/>
      <c r="O14" s="251"/>
      <c r="P14" s="251">
        <v>-1255898.74</v>
      </c>
      <c r="Q14" s="251">
        <v>1790913.12</v>
      </c>
      <c r="R14" s="230">
        <v>9.14</v>
      </c>
      <c r="S14" s="230"/>
      <c r="T14" s="230"/>
      <c r="U14" s="230"/>
      <c r="V14" s="230">
        <v>417326</v>
      </c>
      <c r="W14" s="230">
        <v>1016050</v>
      </c>
      <c r="X14" s="231">
        <v>581526</v>
      </c>
      <c r="Y14" s="231"/>
      <c r="Z14" s="231"/>
      <c r="AA14" s="231">
        <v>65250</v>
      </c>
      <c r="AB14" s="231"/>
      <c r="AC14" s="231"/>
      <c r="AD14" s="76">
        <f t="shared" si="1"/>
        <v>432227.03</v>
      </c>
      <c r="AE14" s="31">
        <f t="shared" si="2"/>
        <v>0</v>
      </c>
      <c r="AF14" s="21">
        <f t="shared" si="3"/>
        <v>432227.03</v>
      </c>
      <c r="AG14" s="15">
        <f t="shared" si="4"/>
        <v>1433385.1400000001</v>
      </c>
      <c r="AH14" s="16">
        <f t="shared" si="5"/>
        <v>646776</v>
      </c>
      <c r="AI14" s="26">
        <f t="shared" si="6"/>
        <v>786609.14000000013</v>
      </c>
    </row>
    <row r="15" spans="3:35" x14ac:dyDescent="0.2">
      <c r="E15" s="251" t="s">
        <v>3037</v>
      </c>
      <c r="F15" s="229">
        <v>12612.17</v>
      </c>
      <c r="I15" s="251">
        <v>97630.62</v>
      </c>
      <c r="J15" s="251">
        <v>68.2</v>
      </c>
      <c r="K15" s="233">
        <v>-1</v>
      </c>
      <c r="P15" s="251">
        <v>-1215229.02</v>
      </c>
      <c r="Q15" s="251">
        <v>1325520</v>
      </c>
      <c r="R15" s="230">
        <v>21.01</v>
      </c>
      <c r="V15" s="230">
        <v>338515.5</v>
      </c>
      <c r="W15" s="230">
        <v>69000</v>
      </c>
      <c r="X15" s="231">
        <v>343515.5</v>
      </c>
      <c r="AA15" s="231">
        <v>10000</v>
      </c>
      <c r="AD15" s="76">
        <f t="shared" si="1"/>
        <v>12612.17</v>
      </c>
      <c r="AE15" s="31">
        <f t="shared" si="2"/>
        <v>-1</v>
      </c>
      <c r="AF15" s="21">
        <f t="shared" si="3"/>
        <v>12613.17</v>
      </c>
      <c r="AG15" s="15">
        <f t="shared" si="4"/>
        <v>407536.51</v>
      </c>
      <c r="AH15" s="16">
        <f t="shared" si="5"/>
        <v>353515.5</v>
      </c>
      <c r="AI15" s="26">
        <f t="shared" si="6"/>
        <v>54021.010000000009</v>
      </c>
    </row>
    <row r="16" spans="3:35" x14ac:dyDescent="0.2">
      <c r="E16" s="251" t="s">
        <v>3038</v>
      </c>
      <c r="F16" s="229">
        <v>54127.31</v>
      </c>
      <c r="H16" s="229">
        <v>4555</v>
      </c>
      <c r="I16" s="251">
        <v>1773541.25</v>
      </c>
      <c r="J16" s="251">
        <v>4298.96</v>
      </c>
      <c r="K16" s="233">
        <v>7600</v>
      </c>
      <c r="L16" s="233">
        <v>5676.53</v>
      </c>
      <c r="P16" s="251">
        <v>388191.33</v>
      </c>
      <c r="Q16" s="251">
        <v>1385124.66</v>
      </c>
      <c r="V16" s="230">
        <v>538567.69999999995</v>
      </c>
      <c r="W16" s="230">
        <v>123190</v>
      </c>
      <c r="X16" s="231">
        <v>556057.69999999995</v>
      </c>
      <c r="AA16" s="231">
        <v>3470</v>
      </c>
      <c r="AD16" s="76">
        <f t="shared" si="1"/>
        <v>58682.31</v>
      </c>
      <c r="AE16" s="31">
        <f t="shared" si="2"/>
        <v>13276.529999999999</v>
      </c>
      <c r="AF16" s="21">
        <f t="shared" si="3"/>
        <v>45405.78</v>
      </c>
      <c r="AG16" s="15">
        <f t="shared" si="4"/>
        <v>661757.69999999995</v>
      </c>
      <c r="AH16" s="16">
        <f t="shared" si="5"/>
        <v>559527.69999999995</v>
      </c>
      <c r="AI16" s="26">
        <f t="shared" si="6"/>
        <v>102230</v>
      </c>
    </row>
    <row r="17" spans="1:35" x14ac:dyDescent="0.2">
      <c r="E17" s="251" t="s">
        <v>3039</v>
      </c>
      <c r="F17" s="229">
        <v>81326.59</v>
      </c>
      <c r="H17" s="229">
        <v>13534</v>
      </c>
      <c r="I17" s="251">
        <v>904151.72</v>
      </c>
      <c r="J17" s="251">
        <v>28</v>
      </c>
      <c r="P17" s="251">
        <v>-255024.63</v>
      </c>
      <c r="Q17" s="251">
        <v>1199644.94</v>
      </c>
      <c r="V17" s="230">
        <v>281335.3</v>
      </c>
      <c r="W17" s="230">
        <v>149300</v>
      </c>
      <c r="X17" s="231">
        <v>296835.3</v>
      </c>
      <c r="AA17" s="231">
        <v>12480</v>
      </c>
      <c r="AD17" s="76">
        <f t="shared" si="1"/>
        <v>94860.59</v>
      </c>
      <c r="AE17" s="31">
        <f t="shared" si="2"/>
        <v>0</v>
      </c>
      <c r="AF17" s="21">
        <f t="shared" si="3"/>
        <v>94860.59</v>
      </c>
      <c r="AG17" s="15">
        <f t="shared" si="4"/>
        <v>430635.3</v>
      </c>
      <c r="AH17" s="16">
        <f t="shared" si="5"/>
        <v>309315.3</v>
      </c>
      <c r="AI17" s="26">
        <f t="shared" si="6"/>
        <v>121320</v>
      </c>
    </row>
    <row r="18" spans="1:35" x14ac:dyDescent="0.2">
      <c r="E18" s="251" t="s">
        <v>3040</v>
      </c>
      <c r="F18" s="229">
        <v>1076.7</v>
      </c>
      <c r="I18" s="251">
        <v>1250983.1200000001</v>
      </c>
      <c r="J18" s="251">
        <v>-1895</v>
      </c>
      <c r="P18" s="251">
        <v>-392594.18</v>
      </c>
      <c r="Q18" s="251">
        <v>1642759</v>
      </c>
      <c r="V18" s="230">
        <v>246740</v>
      </c>
      <c r="W18" s="230">
        <v>124300</v>
      </c>
      <c r="X18" s="231">
        <v>302240</v>
      </c>
      <c r="AD18" s="76">
        <f t="shared" si="1"/>
        <v>1076.7</v>
      </c>
      <c r="AE18" s="31">
        <f t="shared" si="2"/>
        <v>0</v>
      </c>
      <c r="AF18" s="21">
        <f t="shared" si="3"/>
        <v>1076.7</v>
      </c>
      <c r="AG18" s="15">
        <f t="shared" si="4"/>
        <v>371040</v>
      </c>
      <c r="AH18" s="16">
        <f t="shared" si="5"/>
        <v>302240</v>
      </c>
      <c r="AI18" s="26">
        <f t="shared" si="6"/>
        <v>68800</v>
      </c>
    </row>
    <row r="19" spans="1:35" x14ac:dyDescent="0.2">
      <c r="E19" s="251" t="s">
        <v>3041</v>
      </c>
      <c r="F19" s="229">
        <v>99016.01</v>
      </c>
      <c r="H19" s="229">
        <v>59789</v>
      </c>
      <c r="J19" s="251">
        <v>7272.12</v>
      </c>
      <c r="N19" s="233">
        <v>178</v>
      </c>
      <c r="P19" s="251">
        <v>-992501.87</v>
      </c>
      <c r="Q19" s="251">
        <v>1067330</v>
      </c>
      <c r="V19" s="230">
        <v>238857</v>
      </c>
      <c r="W19" s="230">
        <v>198850</v>
      </c>
      <c r="X19" s="231">
        <v>253157</v>
      </c>
      <c r="AA19" s="231">
        <v>22079</v>
      </c>
      <c r="AD19" s="76">
        <f t="shared" si="1"/>
        <v>158805.01</v>
      </c>
      <c r="AE19" s="31">
        <f t="shared" si="2"/>
        <v>178</v>
      </c>
      <c r="AF19" s="21">
        <f t="shared" si="3"/>
        <v>158627.01</v>
      </c>
      <c r="AG19" s="15">
        <f t="shared" si="4"/>
        <v>437707</v>
      </c>
      <c r="AH19" s="16">
        <f t="shared" si="5"/>
        <v>275236</v>
      </c>
      <c r="AI19" s="26">
        <f t="shared" si="6"/>
        <v>162471</v>
      </c>
    </row>
    <row r="20" spans="1:35" x14ac:dyDescent="0.2">
      <c r="AD20" s="76">
        <f t="shared" si="1"/>
        <v>0</v>
      </c>
      <c r="AE20" s="31">
        <f t="shared" si="2"/>
        <v>0</v>
      </c>
      <c r="AF20" s="21">
        <f t="shared" si="3"/>
        <v>0</v>
      </c>
      <c r="AG20" s="15">
        <f t="shared" si="4"/>
        <v>0</v>
      </c>
      <c r="AH20" s="16">
        <f t="shared" si="5"/>
        <v>0</v>
      </c>
      <c r="AI20" s="26">
        <f t="shared" si="6"/>
        <v>0</v>
      </c>
    </row>
    <row r="21" spans="1:35" x14ac:dyDescent="0.2">
      <c r="AD21" s="76">
        <f t="shared" si="1"/>
        <v>0</v>
      </c>
      <c r="AE21" s="31">
        <f t="shared" si="2"/>
        <v>0</v>
      </c>
      <c r="AF21" s="21">
        <f t="shared" si="3"/>
        <v>0</v>
      </c>
      <c r="AG21" s="15">
        <f t="shared" si="4"/>
        <v>0</v>
      </c>
      <c r="AH21" s="16">
        <f t="shared" si="5"/>
        <v>0</v>
      </c>
      <c r="AI21" s="26">
        <f t="shared" si="6"/>
        <v>0</v>
      </c>
    </row>
    <row r="22" spans="1:35" x14ac:dyDescent="0.2">
      <c r="A22" s="1" t="s">
        <v>460</v>
      </c>
      <c r="B22" s="1" t="s">
        <v>462</v>
      </c>
      <c r="C22" s="66">
        <v>4536</v>
      </c>
      <c r="D22" s="67" t="s">
        <v>1096</v>
      </c>
      <c r="E22" s="251" t="s">
        <v>3042</v>
      </c>
      <c r="F22" s="229">
        <v>520369.19</v>
      </c>
      <c r="G22" s="229">
        <v>0</v>
      </c>
      <c r="H22" s="229">
        <v>264766.7</v>
      </c>
      <c r="I22" s="251">
        <v>220948.6</v>
      </c>
      <c r="J22" s="251">
        <v>226266.5</v>
      </c>
      <c r="P22" s="251">
        <v>-0.1</v>
      </c>
      <c r="S22" s="230">
        <v>90479.679999999993</v>
      </c>
      <c r="V22" s="230">
        <v>460280</v>
      </c>
      <c r="X22" s="231">
        <v>523614</v>
      </c>
      <c r="AA22" s="231">
        <v>77092.52</v>
      </c>
      <c r="AB22" s="231">
        <v>24038.880000000001</v>
      </c>
      <c r="AD22" s="76">
        <f t="shared" si="1"/>
        <v>785135.89</v>
      </c>
      <c r="AE22" s="31">
        <f t="shared" si="2"/>
        <v>0</v>
      </c>
      <c r="AF22" s="21">
        <f t="shared" si="3"/>
        <v>785135.89</v>
      </c>
      <c r="AG22" s="15">
        <f t="shared" si="4"/>
        <v>550759.67999999993</v>
      </c>
      <c r="AH22" s="16">
        <f t="shared" si="5"/>
        <v>624745.4</v>
      </c>
      <c r="AI22" s="26">
        <f t="shared" si="6"/>
        <v>-73985.720000000088</v>
      </c>
    </row>
    <row r="23" spans="1:35" x14ac:dyDescent="0.2">
      <c r="A23" s="1" t="s">
        <v>460</v>
      </c>
      <c r="B23" s="1" t="s">
        <v>462</v>
      </c>
      <c r="C23" s="66">
        <v>3980</v>
      </c>
      <c r="D23" s="67" t="s">
        <v>1097</v>
      </c>
      <c r="E23" s="251" t="s">
        <v>3043</v>
      </c>
      <c r="F23" s="229">
        <v>198065.65</v>
      </c>
      <c r="H23" s="229">
        <v>105822.87</v>
      </c>
      <c r="I23" s="251">
        <v>169613.7</v>
      </c>
      <c r="J23" s="251">
        <v>99685.88</v>
      </c>
      <c r="Q23" s="251">
        <v>2340148.79</v>
      </c>
      <c r="S23" s="230">
        <v>197098.45</v>
      </c>
      <c r="V23" s="230">
        <v>271680</v>
      </c>
      <c r="X23" s="231">
        <v>346583</v>
      </c>
      <c r="AA23" s="231">
        <v>79005.06</v>
      </c>
      <c r="AB23" s="231">
        <v>15868.54</v>
      </c>
      <c r="AD23" s="76">
        <f t="shared" si="1"/>
        <v>303888.52</v>
      </c>
      <c r="AE23" s="31">
        <f t="shared" si="2"/>
        <v>0</v>
      </c>
      <c r="AF23" s="21">
        <f t="shared" si="3"/>
        <v>303888.52</v>
      </c>
      <c r="AG23" s="15">
        <f t="shared" si="4"/>
        <v>468778.45</v>
      </c>
      <c r="AH23" s="16">
        <f t="shared" si="5"/>
        <v>441456.6</v>
      </c>
      <c r="AI23" s="26">
        <f t="shared" si="6"/>
        <v>27321.850000000035</v>
      </c>
    </row>
    <row r="24" spans="1:35" x14ac:dyDescent="0.2">
      <c r="A24" s="1" t="s">
        <v>460</v>
      </c>
      <c r="B24" s="1" t="s">
        <v>462</v>
      </c>
      <c r="C24" s="66">
        <v>9027</v>
      </c>
      <c r="D24" s="67" t="s">
        <v>1098</v>
      </c>
      <c r="E24" s="251" t="s">
        <v>3044</v>
      </c>
      <c r="F24" s="229">
        <v>965055.84</v>
      </c>
      <c r="G24" s="229">
        <v>15960</v>
      </c>
      <c r="H24" s="229">
        <v>281376.83</v>
      </c>
      <c r="I24" s="251">
        <v>189568.34</v>
      </c>
      <c r="J24" s="251">
        <v>82073.2</v>
      </c>
      <c r="K24" s="233">
        <v>9000</v>
      </c>
      <c r="Q24" s="251">
        <v>2461151.44</v>
      </c>
      <c r="S24" s="230">
        <v>278978.46000000002</v>
      </c>
      <c r="V24" s="230">
        <v>476080</v>
      </c>
      <c r="X24" s="231">
        <v>570527</v>
      </c>
      <c r="AA24" s="231">
        <v>308179.84000000003</v>
      </c>
      <c r="AB24" s="231">
        <v>13410.85</v>
      </c>
      <c r="AD24" s="76">
        <f t="shared" si="1"/>
        <v>1262392.67</v>
      </c>
      <c r="AE24" s="31">
        <f t="shared" si="2"/>
        <v>9000</v>
      </c>
      <c r="AF24" s="21">
        <f t="shared" si="3"/>
        <v>1253392.67</v>
      </c>
      <c r="AG24" s="15">
        <f t="shared" si="4"/>
        <v>755058.46</v>
      </c>
      <c r="AH24" s="16">
        <f t="shared" si="5"/>
        <v>892117.69000000006</v>
      </c>
      <c r="AI24" s="26">
        <f t="shared" si="6"/>
        <v>-137059.2300000001</v>
      </c>
    </row>
    <row r="25" spans="1:35" x14ac:dyDescent="0.2">
      <c r="A25" s="1" t="s">
        <v>460</v>
      </c>
      <c r="B25" s="1" t="s">
        <v>462</v>
      </c>
      <c r="C25" s="66">
        <v>4180</v>
      </c>
      <c r="D25" s="67" t="s">
        <v>1099</v>
      </c>
      <c r="E25" s="251" t="s">
        <v>3045</v>
      </c>
      <c r="F25" s="229">
        <v>291654.92</v>
      </c>
      <c r="G25" s="229">
        <v>0</v>
      </c>
      <c r="H25" s="229">
        <v>87792.3</v>
      </c>
      <c r="I25" s="251">
        <v>212195.67</v>
      </c>
      <c r="J25" s="251">
        <v>551132.52</v>
      </c>
      <c r="N25" s="233">
        <v>0</v>
      </c>
      <c r="Q25" s="251">
        <v>1609968.11</v>
      </c>
      <c r="S25" s="230">
        <v>146622.16</v>
      </c>
      <c r="V25" s="230">
        <v>356500</v>
      </c>
      <c r="X25" s="231">
        <v>408504</v>
      </c>
      <c r="AA25" s="231">
        <v>195350.99</v>
      </c>
      <c r="AB25" s="231">
        <v>47532.81</v>
      </c>
      <c r="AD25" s="76">
        <f t="shared" si="1"/>
        <v>379447.22</v>
      </c>
      <c r="AE25" s="31">
        <f t="shared" si="2"/>
        <v>0</v>
      </c>
      <c r="AF25" s="21">
        <f t="shared" si="3"/>
        <v>379447.22</v>
      </c>
      <c r="AG25" s="15">
        <f t="shared" si="4"/>
        <v>503122.16000000003</v>
      </c>
      <c r="AH25" s="16">
        <f t="shared" si="5"/>
        <v>651387.80000000005</v>
      </c>
      <c r="AI25" s="26">
        <f t="shared" si="6"/>
        <v>-148265.64000000001</v>
      </c>
    </row>
    <row r="26" spans="1:35" x14ac:dyDescent="0.2">
      <c r="A26" s="1" t="s">
        <v>460</v>
      </c>
      <c r="B26" s="1" t="s">
        <v>462</v>
      </c>
      <c r="C26" s="66">
        <v>2100</v>
      </c>
      <c r="D26" s="67" t="s">
        <v>1100</v>
      </c>
      <c r="E26" s="251" t="s">
        <v>3046</v>
      </c>
      <c r="F26" s="229">
        <v>188634.67</v>
      </c>
      <c r="G26" s="229">
        <v>7232</v>
      </c>
      <c r="H26" s="229">
        <v>62393.84</v>
      </c>
      <c r="I26" s="251">
        <v>210194</v>
      </c>
      <c r="J26" s="251">
        <v>70982.78</v>
      </c>
      <c r="Q26" s="251">
        <v>1693812.25</v>
      </c>
      <c r="S26" s="230">
        <v>79095.5</v>
      </c>
      <c r="V26" s="230">
        <v>154160</v>
      </c>
      <c r="X26" s="231">
        <v>189476</v>
      </c>
      <c r="AA26" s="231">
        <v>23280</v>
      </c>
      <c r="AB26" s="231">
        <v>11912.08</v>
      </c>
      <c r="AD26" s="76">
        <f t="shared" si="1"/>
        <v>258260.51</v>
      </c>
      <c r="AE26" s="31">
        <f t="shared" si="2"/>
        <v>0</v>
      </c>
      <c r="AF26" s="21">
        <f t="shared" si="3"/>
        <v>258260.51</v>
      </c>
      <c r="AG26" s="15">
        <f t="shared" si="4"/>
        <v>233255.5</v>
      </c>
      <c r="AH26" s="16">
        <f t="shared" si="5"/>
        <v>224668.08</v>
      </c>
      <c r="AI26" s="26">
        <f t="shared" si="6"/>
        <v>8587.4200000000128</v>
      </c>
    </row>
    <row r="27" spans="1:35" x14ac:dyDescent="0.2">
      <c r="A27" s="1" t="s">
        <v>460</v>
      </c>
      <c r="B27" s="1" t="s">
        <v>462</v>
      </c>
      <c r="C27" s="66">
        <v>4887</v>
      </c>
      <c r="D27" s="67" t="s">
        <v>1101</v>
      </c>
      <c r="E27" s="251" t="s">
        <v>3047</v>
      </c>
      <c r="F27" s="229">
        <v>739996.55</v>
      </c>
      <c r="H27" s="229">
        <v>164497.28</v>
      </c>
      <c r="I27" s="251">
        <v>237581.02</v>
      </c>
      <c r="J27" s="251">
        <v>229664.93</v>
      </c>
      <c r="K27" s="233">
        <v>10000</v>
      </c>
      <c r="N27" s="233">
        <v>1254.45</v>
      </c>
      <c r="P27" s="251">
        <v>-15.08</v>
      </c>
      <c r="Q27" s="251">
        <v>1247745.83</v>
      </c>
      <c r="S27" s="230">
        <v>173152.73</v>
      </c>
      <c r="V27" s="230">
        <v>174730</v>
      </c>
      <c r="X27" s="231">
        <v>244929</v>
      </c>
      <c r="AA27" s="231">
        <v>216164.46</v>
      </c>
      <c r="AB27" s="231">
        <v>23504.52</v>
      </c>
      <c r="AD27" s="76">
        <f t="shared" si="1"/>
        <v>904493.83000000007</v>
      </c>
      <c r="AE27" s="31">
        <f t="shared" si="2"/>
        <v>11254.45</v>
      </c>
      <c r="AF27" s="21">
        <f t="shared" si="3"/>
        <v>893239.38000000012</v>
      </c>
      <c r="AG27" s="15">
        <f t="shared" si="4"/>
        <v>347882.73</v>
      </c>
      <c r="AH27" s="16">
        <f t="shared" si="5"/>
        <v>484597.98</v>
      </c>
      <c r="AI27" s="26">
        <f t="shared" si="6"/>
        <v>-136715.25</v>
      </c>
    </row>
    <row r="28" spans="1:35" x14ac:dyDescent="0.2">
      <c r="A28" s="1" t="s">
        <v>460</v>
      </c>
      <c r="B28" s="1" t="s">
        <v>462</v>
      </c>
      <c r="C28" s="66">
        <v>5102</v>
      </c>
      <c r="D28" s="67" t="s">
        <v>1102</v>
      </c>
      <c r="E28" s="251" t="s">
        <v>3048</v>
      </c>
      <c r="F28" s="229">
        <v>612358.34</v>
      </c>
      <c r="G28" s="229">
        <v>0</v>
      </c>
      <c r="H28" s="229">
        <v>153835</v>
      </c>
      <c r="I28" s="251">
        <v>243693.38</v>
      </c>
      <c r="J28" s="251">
        <v>588804.12</v>
      </c>
      <c r="P28" s="251">
        <v>-500</v>
      </c>
      <c r="Q28" s="251">
        <v>1804121.26</v>
      </c>
      <c r="S28" s="230">
        <v>93273.41</v>
      </c>
      <c r="V28" s="230">
        <v>245920</v>
      </c>
      <c r="X28" s="231">
        <v>313920</v>
      </c>
      <c r="AA28" s="231">
        <v>97451.26</v>
      </c>
      <c r="AB28" s="231">
        <v>63187.37</v>
      </c>
      <c r="AD28" s="76">
        <f t="shared" si="1"/>
        <v>766193.34</v>
      </c>
      <c r="AE28" s="31">
        <f t="shared" si="2"/>
        <v>0</v>
      </c>
      <c r="AF28" s="21">
        <f t="shared" si="3"/>
        <v>766193.34</v>
      </c>
      <c r="AG28" s="15">
        <f t="shared" si="4"/>
        <v>339193.41000000003</v>
      </c>
      <c r="AH28" s="16">
        <f t="shared" si="5"/>
        <v>474558.63</v>
      </c>
      <c r="AI28" s="26">
        <f t="shared" si="6"/>
        <v>-135365.21999999997</v>
      </c>
    </row>
    <row r="29" spans="1:35" x14ac:dyDescent="0.2">
      <c r="A29" s="1" t="s">
        <v>460</v>
      </c>
      <c r="B29" s="1" t="s">
        <v>462</v>
      </c>
      <c r="C29" s="66">
        <v>11813</v>
      </c>
      <c r="D29" s="67" t="s">
        <v>1103</v>
      </c>
      <c r="E29" s="251" t="s">
        <v>3049</v>
      </c>
      <c r="F29" s="229">
        <v>840651.36</v>
      </c>
      <c r="G29" s="229">
        <v>28650</v>
      </c>
      <c r="H29" s="229">
        <v>142472.75</v>
      </c>
      <c r="I29" s="251">
        <v>283473.46999999997</v>
      </c>
      <c r="J29" s="251">
        <v>113832.26</v>
      </c>
      <c r="K29" s="233">
        <v>19400</v>
      </c>
      <c r="N29" s="233">
        <v>15.9</v>
      </c>
      <c r="Q29" s="251">
        <v>1414760.08</v>
      </c>
      <c r="S29" s="230">
        <v>329835.57</v>
      </c>
      <c r="T29" s="230">
        <v>70000</v>
      </c>
      <c r="V29" s="230">
        <v>166660</v>
      </c>
      <c r="X29" s="231">
        <v>243011</v>
      </c>
      <c r="AA29" s="231">
        <v>151008.48000000001</v>
      </c>
      <c r="AB29" s="231">
        <v>39517.629999999997</v>
      </c>
      <c r="AD29" s="76">
        <f t="shared" si="1"/>
        <v>1011774.11</v>
      </c>
      <c r="AE29" s="31">
        <f t="shared" si="2"/>
        <v>19415.900000000001</v>
      </c>
      <c r="AF29" s="21">
        <f t="shared" si="3"/>
        <v>992358.21</v>
      </c>
      <c r="AG29" s="15">
        <f t="shared" si="4"/>
        <v>566495.57000000007</v>
      </c>
      <c r="AH29" s="16">
        <f t="shared" si="5"/>
        <v>433537.11</v>
      </c>
      <c r="AI29" s="26">
        <f t="shared" si="6"/>
        <v>132958.46000000008</v>
      </c>
    </row>
    <row r="30" spans="1:35" x14ac:dyDescent="0.2">
      <c r="A30" s="1" t="s">
        <v>460</v>
      </c>
      <c r="B30" s="1" t="s">
        <v>462</v>
      </c>
      <c r="C30" s="66">
        <v>7972</v>
      </c>
      <c r="D30" s="67" t="s">
        <v>1104</v>
      </c>
      <c r="E30" s="251" t="s">
        <v>3050</v>
      </c>
      <c r="F30" s="229">
        <v>1307976.6100000001</v>
      </c>
      <c r="H30" s="229">
        <v>733930.76</v>
      </c>
      <c r="I30" s="251">
        <v>167478.46</v>
      </c>
      <c r="J30" s="251">
        <v>111362.34</v>
      </c>
      <c r="K30" s="233">
        <v>22500</v>
      </c>
      <c r="N30" s="233">
        <v>79.44</v>
      </c>
      <c r="Q30" s="251">
        <v>1595887.05</v>
      </c>
      <c r="S30" s="230">
        <v>438443.82</v>
      </c>
      <c r="V30" s="230">
        <v>554320</v>
      </c>
      <c r="X30" s="231">
        <v>653340</v>
      </c>
      <c r="AA30" s="231">
        <v>556219</v>
      </c>
      <c r="AB30" s="231">
        <v>14783.96</v>
      </c>
      <c r="AD30" s="76">
        <f t="shared" si="1"/>
        <v>2041907.37</v>
      </c>
      <c r="AE30" s="31">
        <f t="shared" si="2"/>
        <v>22579.439999999999</v>
      </c>
      <c r="AF30" s="21">
        <f t="shared" si="3"/>
        <v>2019327.9300000002</v>
      </c>
      <c r="AG30" s="15">
        <f t="shared" si="4"/>
        <v>992763.82000000007</v>
      </c>
      <c r="AH30" s="16">
        <f t="shared" si="5"/>
        <v>1224342.96</v>
      </c>
      <c r="AI30" s="26">
        <f t="shared" si="6"/>
        <v>-231579.1399999999</v>
      </c>
    </row>
    <row r="31" spans="1:35" x14ac:dyDescent="0.2">
      <c r="A31" s="1" t="s">
        <v>460</v>
      </c>
      <c r="B31" s="1" t="s">
        <v>462</v>
      </c>
      <c r="C31" s="66">
        <v>3577</v>
      </c>
      <c r="D31" s="67" t="s">
        <v>1105</v>
      </c>
      <c r="E31" s="251" t="s">
        <v>3051</v>
      </c>
      <c r="F31" s="229">
        <v>480285.64</v>
      </c>
      <c r="H31" s="229">
        <v>300997.82</v>
      </c>
      <c r="I31" s="251">
        <v>99665.07</v>
      </c>
      <c r="J31" s="251">
        <v>213037.35</v>
      </c>
      <c r="Q31" s="251">
        <v>1789492.25</v>
      </c>
      <c r="S31" s="230">
        <v>152672.57999999999</v>
      </c>
      <c r="V31" s="230">
        <v>213960</v>
      </c>
      <c r="X31" s="231">
        <v>264820</v>
      </c>
      <c r="AA31" s="231">
        <v>117786.06</v>
      </c>
      <c r="AB31" s="231">
        <v>18233.509999999998</v>
      </c>
      <c r="AD31" s="76">
        <f t="shared" si="1"/>
        <v>781283.46</v>
      </c>
      <c r="AE31" s="31">
        <f t="shared" si="2"/>
        <v>0</v>
      </c>
      <c r="AF31" s="21">
        <f t="shared" si="3"/>
        <v>781283.46</v>
      </c>
      <c r="AG31" s="15">
        <f t="shared" si="4"/>
        <v>366632.57999999996</v>
      </c>
      <c r="AH31" s="16">
        <f t="shared" si="5"/>
        <v>400839.57</v>
      </c>
      <c r="AI31" s="26">
        <f t="shared" si="6"/>
        <v>-34206.990000000049</v>
      </c>
    </row>
    <row r="32" spans="1:35" x14ac:dyDescent="0.2">
      <c r="A32" s="1" t="s">
        <v>460</v>
      </c>
      <c r="B32" s="1" t="s">
        <v>462</v>
      </c>
      <c r="C32" s="66">
        <v>3159</v>
      </c>
      <c r="D32" s="67" t="s">
        <v>1106</v>
      </c>
      <c r="E32" s="251" t="s">
        <v>3052</v>
      </c>
      <c r="F32" s="229">
        <v>488939.24</v>
      </c>
      <c r="H32" s="229">
        <v>102537.15</v>
      </c>
      <c r="I32" s="251">
        <v>115177.79</v>
      </c>
      <c r="J32" s="251">
        <v>281921.84999999998</v>
      </c>
      <c r="N32" s="233">
        <v>320.10000000000002</v>
      </c>
      <c r="Q32" s="251">
        <v>3102228.3</v>
      </c>
      <c r="S32" s="230">
        <v>147239.07999999999</v>
      </c>
      <c r="V32" s="230">
        <v>350480</v>
      </c>
      <c r="X32" s="231">
        <v>401800</v>
      </c>
      <c r="AA32" s="231">
        <v>151706.29</v>
      </c>
      <c r="AB32" s="231">
        <v>46088.55</v>
      </c>
      <c r="AD32" s="76">
        <f t="shared" si="1"/>
        <v>591476.39</v>
      </c>
      <c r="AE32" s="31">
        <f t="shared" si="2"/>
        <v>320.10000000000002</v>
      </c>
      <c r="AF32" s="21">
        <f t="shared" si="3"/>
        <v>591156.29</v>
      </c>
      <c r="AG32" s="15">
        <f t="shared" si="4"/>
        <v>497719.07999999996</v>
      </c>
      <c r="AH32" s="16">
        <f t="shared" si="5"/>
        <v>599594.84000000008</v>
      </c>
      <c r="AI32" s="26">
        <f t="shared" si="6"/>
        <v>-101875.76000000013</v>
      </c>
    </row>
    <row r="33" spans="1:35" x14ac:dyDescent="0.2">
      <c r="A33" s="1" t="s">
        <v>460</v>
      </c>
      <c r="B33" s="1" t="s">
        <v>462</v>
      </c>
      <c r="C33" s="66">
        <v>3764</v>
      </c>
      <c r="D33" s="67" t="s">
        <v>1107</v>
      </c>
      <c r="E33" s="251" t="s">
        <v>3053</v>
      </c>
      <c r="F33" s="229">
        <v>680973.64</v>
      </c>
      <c r="H33" s="229">
        <v>163585.53</v>
      </c>
      <c r="I33" s="251">
        <v>375786.1</v>
      </c>
      <c r="J33" s="251">
        <v>209249.25</v>
      </c>
      <c r="N33" s="233">
        <v>107</v>
      </c>
      <c r="P33" s="251">
        <v>23.8</v>
      </c>
      <c r="Q33" s="251">
        <v>1484748</v>
      </c>
      <c r="S33" s="230">
        <v>284310.65000000002</v>
      </c>
      <c r="V33" s="230">
        <v>250840</v>
      </c>
      <c r="X33" s="231">
        <v>318918</v>
      </c>
      <c r="AA33" s="231">
        <v>129168.14</v>
      </c>
      <c r="AB33" s="231">
        <v>14530.87</v>
      </c>
      <c r="AD33" s="76">
        <f t="shared" si="1"/>
        <v>844559.17</v>
      </c>
      <c r="AE33" s="31">
        <f t="shared" si="2"/>
        <v>107</v>
      </c>
      <c r="AF33" s="21">
        <f t="shared" si="3"/>
        <v>844452.17</v>
      </c>
      <c r="AG33" s="15">
        <f t="shared" si="4"/>
        <v>535150.65</v>
      </c>
      <c r="AH33" s="16">
        <f t="shared" si="5"/>
        <v>462617.01</v>
      </c>
      <c r="AI33" s="26">
        <f t="shared" si="6"/>
        <v>72533.640000000014</v>
      </c>
    </row>
    <row r="34" spans="1:35" x14ac:dyDescent="0.2">
      <c r="A34" s="1" t="s">
        <v>460</v>
      </c>
      <c r="B34" s="1" t="s">
        <v>462</v>
      </c>
      <c r="C34" s="66">
        <v>3691</v>
      </c>
      <c r="D34" s="67" t="s">
        <v>1108</v>
      </c>
      <c r="E34" s="251" t="s">
        <v>3054</v>
      </c>
      <c r="F34" s="229">
        <v>727349.08</v>
      </c>
      <c r="G34" s="229">
        <v>0</v>
      </c>
      <c r="H34" s="229">
        <v>222257.99</v>
      </c>
      <c r="I34" s="251">
        <v>84695.49</v>
      </c>
      <c r="J34" s="251">
        <v>300545.46999999997</v>
      </c>
      <c r="N34" s="233">
        <v>4.99</v>
      </c>
      <c r="Q34" s="251">
        <v>1924840.79</v>
      </c>
      <c r="S34" s="230">
        <v>152149.54</v>
      </c>
      <c r="T34" s="230">
        <v>105000</v>
      </c>
      <c r="V34" s="230">
        <v>291580</v>
      </c>
      <c r="X34" s="231">
        <v>367001</v>
      </c>
      <c r="AA34" s="231">
        <v>83497.75</v>
      </c>
      <c r="AB34" s="231">
        <v>18504.96</v>
      </c>
      <c r="AD34" s="76">
        <f t="shared" si="1"/>
        <v>949607.07</v>
      </c>
      <c r="AE34" s="31">
        <f t="shared" si="2"/>
        <v>4.99</v>
      </c>
      <c r="AF34" s="21">
        <f t="shared" si="3"/>
        <v>949602.08</v>
      </c>
      <c r="AG34" s="15">
        <f t="shared" si="4"/>
        <v>548729.54</v>
      </c>
      <c r="AH34" s="16">
        <f t="shared" si="5"/>
        <v>469003.71</v>
      </c>
      <c r="AI34" s="26">
        <f t="shared" si="6"/>
        <v>79725.830000000016</v>
      </c>
    </row>
    <row r="35" spans="1:35" x14ac:dyDescent="0.2">
      <c r="A35" s="1" t="s">
        <v>460</v>
      </c>
      <c r="B35" s="1" t="s">
        <v>462</v>
      </c>
      <c r="C35" s="66">
        <v>7031</v>
      </c>
      <c r="D35" s="67" t="s">
        <v>1109</v>
      </c>
      <c r="E35" s="251" t="s">
        <v>3055</v>
      </c>
      <c r="F35" s="229">
        <v>1218538.3</v>
      </c>
      <c r="G35" s="229">
        <v>0</v>
      </c>
      <c r="H35" s="229">
        <v>154145.06</v>
      </c>
      <c r="I35" s="251">
        <v>202526.1</v>
      </c>
      <c r="J35" s="251">
        <v>171664.59</v>
      </c>
      <c r="N35" s="233">
        <v>5.9</v>
      </c>
      <c r="Q35" s="251">
        <v>1101601.1100000001</v>
      </c>
      <c r="S35" s="230">
        <v>176003.75</v>
      </c>
      <c r="V35" s="230">
        <v>207020</v>
      </c>
      <c r="X35" s="231">
        <v>286640</v>
      </c>
      <c r="AA35" s="231">
        <v>86248.48</v>
      </c>
      <c r="AB35" s="231">
        <v>19563.919999999998</v>
      </c>
      <c r="AD35" s="76">
        <f t="shared" si="1"/>
        <v>1372683.36</v>
      </c>
      <c r="AE35" s="31">
        <f t="shared" si="2"/>
        <v>5.9</v>
      </c>
      <c r="AF35" s="21">
        <f t="shared" si="3"/>
        <v>1372677.4600000002</v>
      </c>
      <c r="AG35" s="15">
        <f t="shared" si="4"/>
        <v>383023.75</v>
      </c>
      <c r="AH35" s="16">
        <f t="shared" si="5"/>
        <v>392452.39999999997</v>
      </c>
      <c r="AI35" s="26">
        <f t="shared" si="6"/>
        <v>-9428.6499999999651</v>
      </c>
    </row>
    <row r="36" spans="1:35" x14ac:dyDescent="0.2">
      <c r="A36" s="1" t="s">
        <v>460</v>
      </c>
      <c r="B36" s="1" t="s">
        <v>462</v>
      </c>
      <c r="C36" s="66">
        <v>3391</v>
      </c>
      <c r="D36" s="67" t="s">
        <v>1110</v>
      </c>
      <c r="E36" s="251" t="s">
        <v>3056</v>
      </c>
      <c r="F36" s="229">
        <v>563172.21</v>
      </c>
      <c r="G36" s="229">
        <v>0</v>
      </c>
      <c r="H36" s="229">
        <v>155999.60999999999</v>
      </c>
      <c r="I36" s="251">
        <v>1304377.69</v>
      </c>
      <c r="J36" s="251">
        <v>89766.43</v>
      </c>
      <c r="N36" s="233">
        <v>5.98</v>
      </c>
      <c r="Q36" s="251">
        <v>528949.56000000006</v>
      </c>
      <c r="S36" s="230">
        <v>161020.01</v>
      </c>
      <c r="V36" s="230">
        <v>274860</v>
      </c>
      <c r="X36" s="231">
        <v>336800</v>
      </c>
      <c r="AA36" s="231">
        <v>111968.86</v>
      </c>
      <c r="AB36" s="231">
        <v>26805.84</v>
      </c>
      <c r="AD36" s="76">
        <f t="shared" si="1"/>
        <v>719171.82</v>
      </c>
      <c r="AE36" s="31">
        <f t="shared" si="2"/>
        <v>5.98</v>
      </c>
      <c r="AF36" s="21">
        <f t="shared" si="3"/>
        <v>719165.84</v>
      </c>
      <c r="AG36" s="15">
        <f t="shared" si="4"/>
        <v>435880.01</v>
      </c>
      <c r="AH36" s="16">
        <f t="shared" si="5"/>
        <v>475574.7</v>
      </c>
      <c r="AI36" s="26">
        <f t="shared" si="6"/>
        <v>-39694.69</v>
      </c>
    </row>
    <row r="37" spans="1:35" x14ac:dyDescent="0.2">
      <c r="A37" s="1" t="s">
        <v>460</v>
      </c>
      <c r="B37" s="1" t="s">
        <v>462</v>
      </c>
      <c r="C37" s="66">
        <v>4244</v>
      </c>
      <c r="D37" s="67" t="s">
        <v>1111</v>
      </c>
      <c r="E37" s="251" t="s">
        <v>3057</v>
      </c>
      <c r="F37" s="229">
        <v>797678.23</v>
      </c>
      <c r="H37" s="229">
        <v>273363.90000000002</v>
      </c>
      <c r="I37" s="251">
        <v>382034.49</v>
      </c>
      <c r="J37" s="251">
        <v>122465.55</v>
      </c>
      <c r="Q37" s="251">
        <v>1603684.39</v>
      </c>
      <c r="S37" s="230">
        <v>180982.67</v>
      </c>
      <c r="V37" s="230">
        <v>364340</v>
      </c>
      <c r="X37" s="231">
        <v>414566</v>
      </c>
      <c r="AA37" s="231">
        <v>115309.73</v>
      </c>
      <c r="AB37" s="231">
        <v>12458.03</v>
      </c>
      <c r="AD37" s="76">
        <f t="shared" si="1"/>
        <v>1071042.1299999999</v>
      </c>
      <c r="AE37" s="31">
        <f t="shared" si="2"/>
        <v>0</v>
      </c>
      <c r="AF37" s="21">
        <f t="shared" si="3"/>
        <v>1071042.1299999999</v>
      </c>
      <c r="AG37" s="15">
        <f t="shared" si="4"/>
        <v>545322.67000000004</v>
      </c>
      <c r="AH37" s="16">
        <f t="shared" si="5"/>
        <v>542333.76</v>
      </c>
      <c r="AI37" s="26">
        <f t="shared" si="6"/>
        <v>2988.9100000000326</v>
      </c>
    </row>
    <row r="38" spans="1:35" x14ac:dyDescent="0.2">
      <c r="A38" s="1" t="s">
        <v>460</v>
      </c>
      <c r="B38" s="1" t="s">
        <v>462</v>
      </c>
      <c r="C38" s="66">
        <v>1926</v>
      </c>
      <c r="D38" s="67" t="s">
        <v>1112</v>
      </c>
      <c r="E38" s="251" t="s">
        <v>3058</v>
      </c>
      <c r="F38" s="229">
        <v>411059.48</v>
      </c>
      <c r="H38" s="229">
        <v>72297.94</v>
      </c>
      <c r="I38" s="251">
        <v>54205.39</v>
      </c>
      <c r="J38" s="251">
        <v>59962.06</v>
      </c>
      <c r="Q38" s="251">
        <v>1498620.76</v>
      </c>
      <c r="S38" s="230">
        <v>115069.05</v>
      </c>
      <c r="V38" s="230">
        <v>207620</v>
      </c>
      <c r="X38" s="231">
        <v>239587</v>
      </c>
      <c r="AA38" s="231">
        <v>74230.44</v>
      </c>
      <c r="AB38" s="231">
        <v>19346.759999999998</v>
      </c>
      <c r="AD38" s="76">
        <f t="shared" si="1"/>
        <v>483357.42</v>
      </c>
      <c r="AE38" s="31">
        <f t="shared" si="2"/>
        <v>0</v>
      </c>
      <c r="AF38" s="21">
        <f t="shared" si="3"/>
        <v>483357.42</v>
      </c>
      <c r="AG38" s="15">
        <f t="shared" si="4"/>
        <v>322689.05</v>
      </c>
      <c r="AH38" s="16">
        <f t="shared" si="5"/>
        <v>333164.2</v>
      </c>
      <c r="AI38" s="26">
        <f t="shared" si="6"/>
        <v>-10475.150000000023</v>
      </c>
    </row>
    <row r="39" spans="1:35" x14ac:dyDescent="0.2">
      <c r="A39" s="1" t="s">
        <v>460</v>
      </c>
      <c r="B39" s="1" t="s">
        <v>462</v>
      </c>
      <c r="C39" s="66">
        <v>5306</v>
      </c>
      <c r="D39" s="67" t="s">
        <v>1113</v>
      </c>
      <c r="E39" s="251" t="s">
        <v>3059</v>
      </c>
      <c r="F39" s="229">
        <v>204289.32</v>
      </c>
      <c r="G39" s="229">
        <v>10876</v>
      </c>
      <c r="H39" s="229">
        <v>78542.53</v>
      </c>
      <c r="I39" s="251">
        <v>1153782.31</v>
      </c>
      <c r="J39" s="251">
        <v>724727.41</v>
      </c>
      <c r="N39" s="233">
        <v>6.93</v>
      </c>
      <c r="P39" s="251">
        <v>-3385.03</v>
      </c>
      <c r="Q39" s="251">
        <v>2339595.1</v>
      </c>
      <c r="S39" s="230">
        <v>169167.64</v>
      </c>
      <c r="V39" s="230">
        <v>523280</v>
      </c>
      <c r="X39" s="231">
        <v>628600</v>
      </c>
      <c r="AA39" s="231">
        <v>195312.41</v>
      </c>
      <c r="AB39" s="231">
        <v>66707.570000000007</v>
      </c>
      <c r="AD39" s="76">
        <f t="shared" si="1"/>
        <v>293707.84999999998</v>
      </c>
      <c r="AE39" s="31">
        <f t="shared" si="2"/>
        <v>6.93</v>
      </c>
      <c r="AF39" s="21">
        <f t="shared" si="3"/>
        <v>293700.92</v>
      </c>
      <c r="AG39" s="15">
        <f t="shared" si="4"/>
        <v>692447.64</v>
      </c>
      <c r="AH39" s="16">
        <f t="shared" si="5"/>
        <v>890619.98</v>
      </c>
      <c r="AI39" s="26">
        <f t="shared" si="6"/>
        <v>-198172.33999999997</v>
      </c>
    </row>
    <row r="40" spans="1:35" x14ac:dyDescent="0.2">
      <c r="A40" s="1" t="s">
        <v>460</v>
      </c>
      <c r="B40" s="1" t="s">
        <v>462</v>
      </c>
      <c r="C40" s="66">
        <v>2556</v>
      </c>
      <c r="D40" s="67" t="s">
        <v>1114</v>
      </c>
      <c r="E40" s="251" t="s">
        <v>3060</v>
      </c>
      <c r="F40" s="229">
        <v>997575.53</v>
      </c>
      <c r="H40" s="229">
        <v>179537.56</v>
      </c>
      <c r="I40" s="251">
        <v>200250.8</v>
      </c>
      <c r="J40" s="251">
        <v>88213.54</v>
      </c>
      <c r="K40" s="233">
        <v>7500</v>
      </c>
      <c r="N40" s="233">
        <v>234.11</v>
      </c>
      <c r="P40" s="251">
        <v>-32.18</v>
      </c>
      <c r="Q40" s="251">
        <v>1457071.21</v>
      </c>
      <c r="S40" s="230">
        <v>152558.07</v>
      </c>
      <c r="V40" s="230">
        <v>192880</v>
      </c>
      <c r="X40" s="231">
        <v>262483</v>
      </c>
      <c r="AA40" s="231">
        <v>134353</v>
      </c>
      <c r="AB40" s="231">
        <v>12199.39</v>
      </c>
      <c r="AD40" s="76">
        <f t="shared" si="1"/>
        <v>1177113.0900000001</v>
      </c>
      <c r="AE40" s="31">
        <f t="shared" si="2"/>
        <v>7734.11</v>
      </c>
      <c r="AF40" s="21">
        <f t="shared" si="3"/>
        <v>1169378.98</v>
      </c>
      <c r="AG40" s="15">
        <f t="shared" si="4"/>
        <v>345438.07</v>
      </c>
      <c r="AH40" s="16">
        <f t="shared" si="5"/>
        <v>409035.39</v>
      </c>
      <c r="AI40" s="26">
        <f t="shared" si="6"/>
        <v>-63597.320000000007</v>
      </c>
    </row>
    <row r="41" spans="1:35" x14ac:dyDescent="0.2">
      <c r="A41" s="1" t="s">
        <v>460</v>
      </c>
      <c r="B41" s="1" t="s">
        <v>462</v>
      </c>
      <c r="C41" s="66">
        <v>2366</v>
      </c>
      <c r="D41" s="67" t="s">
        <v>1115</v>
      </c>
      <c r="E41" s="251" t="s">
        <v>3061</v>
      </c>
      <c r="F41" s="229">
        <v>865868.25</v>
      </c>
      <c r="G41" s="229">
        <v>4000</v>
      </c>
      <c r="H41" s="229">
        <v>155242.99</v>
      </c>
      <c r="I41" s="251">
        <v>280816.12</v>
      </c>
      <c r="J41" s="251">
        <v>721437.36</v>
      </c>
      <c r="N41" s="233">
        <v>14.21</v>
      </c>
      <c r="Q41" s="251">
        <v>1798384.44</v>
      </c>
      <c r="S41" s="230">
        <v>131479.98000000001</v>
      </c>
      <c r="V41" s="230">
        <v>147160</v>
      </c>
      <c r="X41" s="231">
        <v>188711</v>
      </c>
      <c r="AA41" s="231">
        <v>78413.87</v>
      </c>
      <c r="AB41" s="231">
        <v>76389.69</v>
      </c>
      <c r="AD41" s="76">
        <f t="shared" si="1"/>
        <v>1025111.24</v>
      </c>
      <c r="AE41" s="31">
        <f t="shared" si="2"/>
        <v>14.21</v>
      </c>
      <c r="AF41" s="21">
        <f t="shared" si="3"/>
        <v>1025097.03</v>
      </c>
      <c r="AG41" s="15">
        <f t="shared" si="4"/>
        <v>278639.98</v>
      </c>
      <c r="AH41" s="16">
        <f t="shared" si="5"/>
        <v>343514.56</v>
      </c>
      <c r="AI41" s="26">
        <f t="shared" si="6"/>
        <v>-64874.580000000016</v>
      </c>
    </row>
    <row r="42" spans="1:35" x14ac:dyDescent="0.2">
      <c r="A42" s="1" t="s">
        <v>460</v>
      </c>
      <c r="B42" s="1" t="s">
        <v>462</v>
      </c>
      <c r="C42" s="66">
        <v>5915</v>
      </c>
      <c r="D42" s="67" t="s">
        <v>1116</v>
      </c>
      <c r="E42" s="251" t="s">
        <v>3062</v>
      </c>
      <c r="F42" s="229">
        <v>334676.31</v>
      </c>
      <c r="H42" s="229">
        <v>168103.26</v>
      </c>
      <c r="I42" s="251">
        <v>229070.96</v>
      </c>
      <c r="J42" s="251">
        <v>617774.71</v>
      </c>
      <c r="K42" s="233">
        <v>6000</v>
      </c>
      <c r="N42" s="233">
        <v>458.43</v>
      </c>
      <c r="Q42" s="251">
        <v>1262156.06</v>
      </c>
      <c r="S42" s="230">
        <v>164819.76999999999</v>
      </c>
      <c r="V42" s="230">
        <v>407860</v>
      </c>
      <c r="X42" s="231">
        <v>479366</v>
      </c>
      <c r="AA42" s="231">
        <v>176170.88</v>
      </c>
      <c r="AB42" s="231">
        <v>64464.76</v>
      </c>
      <c r="AD42" s="76">
        <f t="shared" si="1"/>
        <v>502779.57</v>
      </c>
      <c r="AE42" s="31">
        <f t="shared" si="2"/>
        <v>6458.43</v>
      </c>
      <c r="AF42" s="21">
        <f t="shared" si="3"/>
        <v>496321.14</v>
      </c>
      <c r="AG42" s="15">
        <f t="shared" si="4"/>
        <v>572679.77</v>
      </c>
      <c r="AH42" s="16">
        <f t="shared" si="5"/>
        <v>720001.64</v>
      </c>
      <c r="AI42" s="26">
        <f t="shared" si="6"/>
        <v>-147321.87</v>
      </c>
    </row>
    <row r="43" spans="1:35" x14ac:dyDescent="0.2">
      <c r="A43" s="1" t="s">
        <v>460</v>
      </c>
      <c r="B43" s="1" t="s">
        <v>462</v>
      </c>
      <c r="C43" s="66">
        <v>3317</v>
      </c>
      <c r="D43" s="67" t="s">
        <v>1117</v>
      </c>
      <c r="E43" s="251" t="s">
        <v>3063</v>
      </c>
      <c r="F43" s="229">
        <v>379584.98</v>
      </c>
      <c r="H43" s="229">
        <v>212659.44</v>
      </c>
      <c r="I43" s="251">
        <v>426605.66</v>
      </c>
      <c r="J43" s="251">
        <v>68208.41</v>
      </c>
      <c r="N43" s="233">
        <v>20</v>
      </c>
      <c r="Q43" s="251">
        <v>1683339.65</v>
      </c>
      <c r="S43" s="230">
        <v>186835.16</v>
      </c>
      <c r="V43" s="230">
        <v>174140</v>
      </c>
      <c r="X43" s="231">
        <v>239087</v>
      </c>
      <c r="AA43" s="231">
        <v>98867.53</v>
      </c>
      <c r="AB43" s="231">
        <v>23824.16</v>
      </c>
      <c r="AD43" s="76">
        <f t="shared" si="1"/>
        <v>592244.41999999993</v>
      </c>
      <c r="AE43" s="31">
        <f t="shared" si="2"/>
        <v>20</v>
      </c>
      <c r="AF43" s="21">
        <f t="shared" si="3"/>
        <v>592224.41999999993</v>
      </c>
      <c r="AG43" s="15">
        <f t="shared" si="4"/>
        <v>360975.16000000003</v>
      </c>
      <c r="AH43" s="16">
        <f t="shared" si="5"/>
        <v>361778.69</v>
      </c>
      <c r="AI43" s="26">
        <f t="shared" si="6"/>
        <v>-803.52999999996973</v>
      </c>
    </row>
    <row r="44" spans="1:35" x14ac:dyDescent="0.2">
      <c r="A44" s="1" t="s">
        <v>460</v>
      </c>
      <c r="B44" s="1" t="s">
        <v>462</v>
      </c>
      <c r="C44" s="66">
        <v>2828</v>
      </c>
      <c r="D44" s="67" t="s">
        <v>1118</v>
      </c>
      <c r="E44" s="251" t="s">
        <v>3195</v>
      </c>
      <c r="F44" s="229">
        <v>730163.39</v>
      </c>
      <c r="H44" s="229">
        <v>174726.87</v>
      </c>
      <c r="I44" s="251">
        <v>221986.81</v>
      </c>
      <c r="J44" s="251">
        <v>149098.32999999999</v>
      </c>
      <c r="Q44" s="251">
        <v>2224890.19</v>
      </c>
      <c r="S44" s="230">
        <v>86324.98</v>
      </c>
      <c r="V44" s="230">
        <v>223000</v>
      </c>
      <c r="X44" s="231">
        <v>261280</v>
      </c>
      <c r="AA44" s="231">
        <v>221196.56</v>
      </c>
      <c r="AB44" s="231">
        <v>30805</v>
      </c>
      <c r="AD44" s="76">
        <f t="shared" si="1"/>
        <v>904890.26</v>
      </c>
      <c r="AE44" s="31">
        <f t="shared" si="2"/>
        <v>0</v>
      </c>
      <c r="AF44" s="21">
        <f t="shared" si="3"/>
        <v>904890.26</v>
      </c>
      <c r="AG44" s="15">
        <f t="shared" si="4"/>
        <v>309324.98</v>
      </c>
      <c r="AH44" s="16">
        <f t="shared" si="5"/>
        <v>513281.56</v>
      </c>
      <c r="AI44" s="26">
        <f t="shared" si="6"/>
        <v>-203956.58000000002</v>
      </c>
    </row>
    <row r="45" spans="1:35" x14ac:dyDescent="0.2">
      <c r="A45" s="1" t="s">
        <v>460</v>
      </c>
      <c r="B45" s="1" t="s">
        <v>462</v>
      </c>
      <c r="C45" s="66">
        <v>2529</v>
      </c>
      <c r="D45" s="67" t="s">
        <v>1119</v>
      </c>
      <c r="E45" s="251" t="s">
        <v>3209</v>
      </c>
      <c r="F45" s="229">
        <v>500750.16</v>
      </c>
      <c r="G45" s="229">
        <v>0</v>
      </c>
      <c r="H45" s="229">
        <v>218900.02</v>
      </c>
      <c r="I45" s="251">
        <v>1932044.72</v>
      </c>
      <c r="J45" s="251">
        <v>222222.73</v>
      </c>
      <c r="N45" s="233">
        <v>233.64</v>
      </c>
      <c r="S45" s="230">
        <v>174092.91</v>
      </c>
      <c r="T45" s="230">
        <v>20000</v>
      </c>
      <c r="V45" s="230">
        <v>249740</v>
      </c>
      <c r="X45" s="231">
        <v>287058</v>
      </c>
      <c r="AA45" s="231">
        <v>108683.18</v>
      </c>
      <c r="AB45" s="231">
        <v>91113.87</v>
      </c>
      <c r="AD45" s="76">
        <f t="shared" si="1"/>
        <v>719650.17999999993</v>
      </c>
      <c r="AE45" s="31">
        <f t="shared" si="2"/>
        <v>233.64</v>
      </c>
      <c r="AF45" s="21">
        <f t="shared" si="3"/>
        <v>719416.53999999992</v>
      </c>
      <c r="AG45" s="15">
        <f t="shared" si="4"/>
        <v>443832.91000000003</v>
      </c>
      <c r="AH45" s="16">
        <f t="shared" si="5"/>
        <v>486855.05</v>
      </c>
      <c r="AI45" s="26">
        <f t="shared" si="6"/>
        <v>-43022.139999999956</v>
      </c>
    </row>
    <row r="46" spans="1:35" x14ac:dyDescent="0.2">
      <c r="A46" s="1" t="s">
        <v>465</v>
      </c>
      <c r="B46" s="1" t="s">
        <v>466</v>
      </c>
      <c r="C46" s="66">
        <v>5981</v>
      </c>
      <c r="D46" s="67" t="s">
        <v>1120</v>
      </c>
      <c r="E46" s="251" t="s">
        <v>3064</v>
      </c>
      <c r="F46" s="229">
        <v>418334.87</v>
      </c>
      <c r="H46" s="229">
        <v>73697.41</v>
      </c>
      <c r="I46" s="251">
        <v>1204954.1200000001</v>
      </c>
      <c r="J46" s="251">
        <v>132057.84</v>
      </c>
      <c r="L46" s="233">
        <v>0</v>
      </c>
      <c r="N46" s="233">
        <v>0</v>
      </c>
      <c r="P46" s="251">
        <v>1200</v>
      </c>
      <c r="Q46" s="251">
        <v>721555.06</v>
      </c>
      <c r="S46" s="230">
        <v>338701.08</v>
      </c>
      <c r="V46" s="230">
        <v>261772</v>
      </c>
      <c r="W46" s="230">
        <v>46200</v>
      </c>
      <c r="X46" s="231">
        <v>390107</v>
      </c>
      <c r="AA46" s="231">
        <v>92878.82</v>
      </c>
      <c r="AB46" s="231">
        <v>30290.58</v>
      </c>
      <c r="AD46" s="76">
        <f t="shared" si="1"/>
        <v>492032.28</v>
      </c>
      <c r="AE46" s="31">
        <f t="shared" si="2"/>
        <v>0</v>
      </c>
      <c r="AF46" s="21">
        <f t="shared" si="3"/>
        <v>492032.28</v>
      </c>
      <c r="AG46" s="15">
        <f t="shared" si="4"/>
        <v>646673.08000000007</v>
      </c>
      <c r="AH46" s="16">
        <f t="shared" si="5"/>
        <v>513276.4</v>
      </c>
      <c r="AI46" s="26">
        <f t="shared" si="6"/>
        <v>133396.68000000005</v>
      </c>
    </row>
    <row r="47" spans="1:35" x14ac:dyDescent="0.2">
      <c r="A47" s="1" t="s">
        <v>465</v>
      </c>
      <c r="B47" s="1" t="s">
        <v>466</v>
      </c>
      <c r="C47" s="66">
        <v>5608</v>
      </c>
      <c r="D47" s="67" t="s">
        <v>1121</v>
      </c>
      <c r="E47" s="251" t="s">
        <v>3065</v>
      </c>
      <c r="F47" s="229">
        <v>453880.07</v>
      </c>
      <c r="H47" s="229">
        <v>49785.72</v>
      </c>
      <c r="I47" s="251">
        <v>4</v>
      </c>
      <c r="J47" s="251">
        <v>505208.85</v>
      </c>
      <c r="L47" s="233">
        <v>0</v>
      </c>
      <c r="N47" s="233">
        <v>5.91</v>
      </c>
      <c r="P47" s="251">
        <v>-2805.91</v>
      </c>
      <c r="Q47" s="251">
        <v>1541680.81</v>
      </c>
      <c r="S47" s="230">
        <v>360249.73</v>
      </c>
      <c r="V47" s="230">
        <v>364077</v>
      </c>
      <c r="W47" s="230">
        <v>62860</v>
      </c>
      <c r="X47" s="231">
        <v>530737</v>
      </c>
      <c r="AA47" s="231">
        <v>73529.240000000005</v>
      </c>
      <c r="AB47" s="231">
        <v>30995.919999999998</v>
      </c>
      <c r="AD47" s="76">
        <f t="shared" si="1"/>
        <v>503665.79000000004</v>
      </c>
      <c r="AE47" s="31">
        <f t="shared" si="2"/>
        <v>5.91</v>
      </c>
      <c r="AF47" s="21">
        <f t="shared" si="3"/>
        <v>503659.88000000006</v>
      </c>
      <c r="AG47" s="15">
        <f t="shared" si="4"/>
        <v>787186.73</v>
      </c>
      <c r="AH47" s="16">
        <f t="shared" si="5"/>
        <v>635262.16</v>
      </c>
      <c r="AI47" s="26">
        <f t="shared" si="6"/>
        <v>151924.56999999995</v>
      </c>
    </row>
    <row r="48" spans="1:35" x14ac:dyDescent="0.2">
      <c r="A48" s="1" t="s">
        <v>465</v>
      </c>
      <c r="B48" s="1" t="s">
        <v>466</v>
      </c>
      <c r="C48" s="66">
        <v>3981</v>
      </c>
      <c r="D48" s="67" t="s">
        <v>1122</v>
      </c>
      <c r="E48" s="251" t="s">
        <v>3066</v>
      </c>
      <c r="F48" s="229">
        <v>317152.52</v>
      </c>
      <c r="G48" s="229">
        <v>5808</v>
      </c>
      <c r="H48" s="229">
        <v>26316.87</v>
      </c>
      <c r="I48" s="251">
        <v>1348211.64</v>
      </c>
      <c r="J48" s="251">
        <v>336831.96</v>
      </c>
      <c r="L48" s="233">
        <v>0</v>
      </c>
      <c r="N48" s="233">
        <v>28.26</v>
      </c>
      <c r="P48" s="251">
        <v>-1441.09</v>
      </c>
      <c r="Q48" s="251">
        <v>3101072.39</v>
      </c>
      <c r="S48" s="230">
        <v>278956</v>
      </c>
      <c r="V48" s="230">
        <v>449284.43</v>
      </c>
      <c r="W48" s="230">
        <v>42600</v>
      </c>
      <c r="X48" s="231">
        <v>570750</v>
      </c>
      <c r="AA48" s="231">
        <v>48249.54</v>
      </c>
      <c r="AB48" s="231">
        <v>45431.59</v>
      </c>
      <c r="AD48" s="76">
        <f t="shared" si="1"/>
        <v>349277.39</v>
      </c>
      <c r="AE48" s="31">
        <f t="shared" si="2"/>
        <v>28.26</v>
      </c>
      <c r="AF48" s="21">
        <f t="shared" si="3"/>
        <v>349249.13</v>
      </c>
      <c r="AG48" s="15">
        <f t="shared" si="4"/>
        <v>770840.42999999993</v>
      </c>
      <c r="AH48" s="16">
        <f t="shared" si="5"/>
        <v>664431.13</v>
      </c>
      <c r="AI48" s="26">
        <f t="shared" si="6"/>
        <v>106409.29999999993</v>
      </c>
    </row>
    <row r="49" spans="1:35" x14ac:dyDescent="0.2">
      <c r="A49" s="1" t="s">
        <v>465</v>
      </c>
      <c r="B49" s="1" t="s">
        <v>466</v>
      </c>
      <c r="C49" s="66">
        <v>2676</v>
      </c>
      <c r="D49" s="67" t="s">
        <v>1123</v>
      </c>
      <c r="E49" s="251" t="s">
        <v>3067</v>
      </c>
      <c r="F49" s="229">
        <v>217589.37</v>
      </c>
      <c r="H49" s="229">
        <v>46559.87</v>
      </c>
      <c r="I49" s="251">
        <v>1623248.62</v>
      </c>
      <c r="J49" s="251">
        <v>680373.7</v>
      </c>
      <c r="L49" s="233">
        <v>0</v>
      </c>
      <c r="N49" s="233">
        <v>166.36</v>
      </c>
      <c r="Q49" s="251">
        <v>2713140.37</v>
      </c>
      <c r="S49" s="230">
        <v>294325.62</v>
      </c>
      <c r="U49" s="230">
        <v>97.23</v>
      </c>
      <c r="V49" s="230">
        <v>253145</v>
      </c>
      <c r="W49" s="230">
        <v>42600</v>
      </c>
      <c r="X49" s="231">
        <v>365945</v>
      </c>
      <c r="AA49" s="231">
        <v>75119</v>
      </c>
      <c r="AB49" s="231">
        <v>50647.94</v>
      </c>
      <c r="AD49" s="76">
        <f t="shared" si="1"/>
        <v>264149.24</v>
      </c>
      <c r="AE49" s="31">
        <f t="shared" si="2"/>
        <v>166.36</v>
      </c>
      <c r="AF49" s="21">
        <f t="shared" si="3"/>
        <v>263982.88</v>
      </c>
      <c r="AG49" s="15">
        <f t="shared" si="4"/>
        <v>590167.85</v>
      </c>
      <c r="AH49" s="16">
        <f t="shared" si="5"/>
        <v>491711.94</v>
      </c>
      <c r="AI49" s="26">
        <f t="shared" si="6"/>
        <v>98455.909999999974</v>
      </c>
    </row>
    <row r="50" spans="1:35" x14ac:dyDescent="0.2">
      <c r="A50" s="1" t="s">
        <v>465</v>
      </c>
      <c r="B50" s="1" t="s">
        <v>466</v>
      </c>
      <c r="C50" s="66">
        <v>4612</v>
      </c>
      <c r="D50" s="67" t="s">
        <v>1124</v>
      </c>
      <c r="E50" s="251" t="s">
        <v>3068</v>
      </c>
      <c r="F50" s="229">
        <v>456553.87</v>
      </c>
      <c r="H50" s="229">
        <v>66079.61</v>
      </c>
      <c r="I50" s="251">
        <v>115463.59</v>
      </c>
      <c r="J50" s="251">
        <v>138529.64000000001</v>
      </c>
      <c r="K50" s="233">
        <v>3800</v>
      </c>
      <c r="L50" s="233">
        <v>19547.5</v>
      </c>
      <c r="N50" s="233">
        <v>364.17</v>
      </c>
      <c r="P50" s="251">
        <v>112.5</v>
      </c>
      <c r="Q50" s="251">
        <v>2152655.08</v>
      </c>
      <c r="S50" s="230">
        <v>423674.83</v>
      </c>
      <c r="T50" s="230">
        <v>1000</v>
      </c>
      <c r="V50" s="230">
        <v>255226</v>
      </c>
      <c r="W50" s="230">
        <v>61500</v>
      </c>
      <c r="X50" s="231">
        <v>456774</v>
      </c>
      <c r="AA50" s="231">
        <v>128307.81</v>
      </c>
      <c r="AB50" s="231">
        <v>21625.67</v>
      </c>
      <c r="AD50" s="76">
        <f t="shared" si="1"/>
        <v>522633.48</v>
      </c>
      <c r="AE50" s="31">
        <f t="shared" si="2"/>
        <v>23711.67</v>
      </c>
      <c r="AF50" s="21">
        <f t="shared" si="3"/>
        <v>498921.81</v>
      </c>
      <c r="AG50" s="15">
        <f t="shared" si="4"/>
        <v>741400.83000000007</v>
      </c>
      <c r="AH50" s="16">
        <f t="shared" si="5"/>
        <v>606707.4800000001</v>
      </c>
      <c r="AI50" s="26">
        <f t="shared" si="6"/>
        <v>134693.34999999998</v>
      </c>
    </row>
    <row r="51" spans="1:35" x14ac:dyDescent="0.2">
      <c r="A51" s="1" t="s">
        <v>465</v>
      </c>
      <c r="B51" s="1" t="s">
        <v>466</v>
      </c>
      <c r="C51" s="66">
        <v>3723</v>
      </c>
      <c r="D51" s="67" t="s">
        <v>1125</v>
      </c>
      <c r="E51" s="251" t="s">
        <v>3196</v>
      </c>
      <c r="F51" s="229">
        <v>366929.57</v>
      </c>
      <c r="H51" s="229">
        <v>37987.480000000003</v>
      </c>
      <c r="I51" s="251">
        <v>234979.88</v>
      </c>
      <c r="J51" s="251">
        <v>53697.34</v>
      </c>
      <c r="L51" s="233">
        <v>0</v>
      </c>
      <c r="Q51" s="251">
        <v>2872107.81</v>
      </c>
      <c r="S51" s="230">
        <v>295531.68</v>
      </c>
      <c r="V51" s="230">
        <v>155722</v>
      </c>
      <c r="W51" s="230">
        <v>42000</v>
      </c>
      <c r="X51" s="231">
        <v>290029</v>
      </c>
      <c r="AA51" s="231">
        <v>62812.12</v>
      </c>
      <c r="AB51" s="231">
        <v>30051.599999999999</v>
      </c>
      <c r="AD51" s="76">
        <f t="shared" si="1"/>
        <v>404917.05</v>
      </c>
      <c r="AE51" s="31">
        <f t="shared" si="2"/>
        <v>0</v>
      </c>
      <c r="AF51" s="21">
        <f t="shared" si="3"/>
        <v>404917.05</v>
      </c>
      <c r="AG51" s="15">
        <f t="shared" si="4"/>
        <v>493253.68</v>
      </c>
      <c r="AH51" s="16">
        <f t="shared" si="5"/>
        <v>382892.72</v>
      </c>
      <c r="AI51" s="26">
        <f t="shared" si="6"/>
        <v>110360.96000000002</v>
      </c>
    </row>
    <row r="52" spans="1:35" x14ac:dyDescent="0.2">
      <c r="A52" s="1" t="s">
        <v>469</v>
      </c>
      <c r="B52" s="1" t="s">
        <v>470</v>
      </c>
      <c r="C52" s="66">
        <v>4086</v>
      </c>
      <c r="D52" s="67" t="s">
        <v>1126</v>
      </c>
      <c r="E52" s="251" t="s">
        <v>3069</v>
      </c>
      <c r="F52" s="229">
        <v>222079.45</v>
      </c>
      <c r="H52" s="229">
        <v>37930.74</v>
      </c>
      <c r="I52" s="251">
        <v>355737.34</v>
      </c>
      <c r="J52" s="251">
        <v>86731.51</v>
      </c>
      <c r="Q52" s="251">
        <v>2033236.3</v>
      </c>
      <c r="S52" s="230">
        <v>452868.51</v>
      </c>
      <c r="V52" s="230">
        <v>143180</v>
      </c>
      <c r="X52" s="231">
        <v>309902</v>
      </c>
      <c r="AA52" s="231">
        <v>90703.85</v>
      </c>
      <c r="AB52" s="231">
        <v>15407.9</v>
      </c>
      <c r="AC52" s="231">
        <v>8894</v>
      </c>
      <c r="AD52" s="76">
        <f t="shared" si="1"/>
        <v>260010.19</v>
      </c>
      <c r="AE52" s="31">
        <f t="shared" si="2"/>
        <v>0</v>
      </c>
      <c r="AF52" s="21">
        <f t="shared" si="3"/>
        <v>260010.19</v>
      </c>
      <c r="AG52" s="15">
        <f t="shared" si="4"/>
        <v>596048.51</v>
      </c>
      <c r="AH52" s="16">
        <f t="shared" si="5"/>
        <v>424907.75</v>
      </c>
      <c r="AI52" s="26">
        <f t="shared" si="6"/>
        <v>171140.76</v>
      </c>
    </row>
    <row r="53" spans="1:35" x14ac:dyDescent="0.2">
      <c r="A53" s="1" t="s">
        <v>469</v>
      </c>
      <c r="B53" s="1" t="s">
        <v>470</v>
      </c>
      <c r="C53" s="66">
        <v>4226</v>
      </c>
      <c r="D53" s="67" t="s">
        <v>1127</v>
      </c>
      <c r="E53" s="251" t="s">
        <v>3070</v>
      </c>
      <c r="F53" s="229">
        <v>445351.5</v>
      </c>
      <c r="G53" s="229">
        <v>28600</v>
      </c>
      <c r="H53" s="229">
        <v>66077.009999999995</v>
      </c>
      <c r="I53" s="251">
        <v>1931384.05</v>
      </c>
      <c r="J53" s="251">
        <v>351978.86</v>
      </c>
      <c r="Q53" s="251">
        <v>575288.56999999995</v>
      </c>
      <c r="S53" s="230">
        <v>496367.66</v>
      </c>
      <c r="V53" s="230">
        <v>117100</v>
      </c>
      <c r="X53" s="231">
        <v>261871</v>
      </c>
      <c r="AA53" s="231">
        <v>139303.56</v>
      </c>
      <c r="AB53" s="231">
        <v>53345.14</v>
      </c>
      <c r="AD53" s="76">
        <f t="shared" si="1"/>
        <v>540028.51</v>
      </c>
      <c r="AE53" s="31">
        <f t="shared" si="2"/>
        <v>0</v>
      </c>
      <c r="AF53" s="21">
        <f t="shared" si="3"/>
        <v>540028.51</v>
      </c>
      <c r="AG53" s="15">
        <f t="shared" si="4"/>
        <v>613467.65999999992</v>
      </c>
      <c r="AH53" s="16">
        <f t="shared" si="5"/>
        <v>454519.7</v>
      </c>
      <c r="AI53" s="26">
        <f t="shared" si="6"/>
        <v>158947.9599999999</v>
      </c>
    </row>
    <row r="54" spans="1:35" x14ac:dyDescent="0.2">
      <c r="A54" s="1" t="s">
        <v>469</v>
      </c>
      <c r="B54" s="1" t="s">
        <v>470</v>
      </c>
      <c r="C54" s="66">
        <v>4483</v>
      </c>
      <c r="D54" s="67" t="s">
        <v>1128</v>
      </c>
      <c r="E54" s="251" t="s">
        <v>3071</v>
      </c>
      <c r="F54" s="229">
        <v>1106952.68</v>
      </c>
      <c r="H54" s="229">
        <v>18389.63</v>
      </c>
      <c r="I54" s="251">
        <v>2305540.9900000002</v>
      </c>
      <c r="J54" s="251">
        <v>112022.12</v>
      </c>
      <c r="Q54" s="251">
        <v>1317062.58</v>
      </c>
      <c r="S54" s="230">
        <v>379201.73</v>
      </c>
      <c r="V54" s="230">
        <v>213640</v>
      </c>
      <c r="X54" s="231">
        <v>334780</v>
      </c>
      <c r="AA54" s="231">
        <v>115254.13</v>
      </c>
      <c r="AB54" s="231">
        <v>30531.3</v>
      </c>
      <c r="AD54" s="76">
        <f t="shared" si="1"/>
        <v>1125342.3099999998</v>
      </c>
      <c r="AE54" s="31">
        <f t="shared" si="2"/>
        <v>0</v>
      </c>
      <c r="AF54" s="21">
        <f t="shared" si="3"/>
        <v>1125342.3099999998</v>
      </c>
      <c r="AG54" s="15">
        <f t="shared" si="4"/>
        <v>592841.73</v>
      </c>
      <c r="AH54" s="16">
        <f t="shared" si="5"/>
        <v>480565.43</v>
      </c>
      <c r="AI54" s="26">
        <f t="shared" si="6"/>
        <v>112276.29999999999</v>
      </c>
    </row>
    <row r="55" spans="1:35" x14ac:dyDescent="0.2">
      <c r="A55" s="1" t="s">
        <v>469</v>
      </c>
      <c r="B55" s="1" t="s">
        <v>470</v>
      </c>
      <c r="C55" s="66">
        <v>3448</v>
      </c>
      <c r="D55" s="67" t="s">
        <v>1129</v>
      </c>
      <c r="E55" s="251" t="s">
        <v>3072</v>
      </c>
      <c r="F55" s="229">
        <v>426328</v>
      </c>
      <c r="H55" s="229">
        <v>24265.34</v>
      </c>
      <c r="I55" s="251">
        <v>1338.34</v>
      </c>
      <c r="J55" s="251">
        <v>96383.1</v>
      </c>
      <c r="Q55" s="251">
        <v>2202516.2599999998</v>
      </c>
      <c r="S55" s="230">
        <v>399656.01</v>
      </c>
      <c r="V55" s="230">
        <v>112760</v>
      </c>
      <c r="X55" s="231">
        <v>237698</v>
      </c>
      <c r="AA55" s="231">
        <v>116185.65</v>
      </c>
      <c r="AB55" s="231">
        <v>5105.9799999999996</v>
      </c>
      <c r="AD55" s="76">
        <f t="shared" si="1"/>
        <v>450593.34</v>
      </c>
      <c r="AE55" s="31">
        <f t="shared" si="2"/>
        <v>0</v>
      </c>
      <c r="AF55" s="21">
        <f t="shared" si="3"/>
        <v>450593.34</v>
      </c>
      <c r="AG55" s="15">
        <f t="shared" si="4"/>
        <v>512416.01</v>
      </c>
      <c r="AH55" s="16">
        <f t="shared" si="5"/>
        <v>358989.63</v>
      </c>
      <c r="AI55" s="26">
        <f t="shared" si="6"/>
        <v>153426.38</v>
      </c>
    </row>
    <row r="56" spans="1:35" x14ac:dyDescent="0.2">
      <c r="A56" s="1" t="s">
        <v>469</v>
      </c>
      <c r="B56" s="1" t="s">
        <v>470</v>
      </c>
      <c r="C56" s="66">
        <v>3561</v>
      </c>
      <c r="D56" s="67" t="s">
        <v>1130</v>
      </c>
      <c r="E56" s="251" t="s">
        <v>3197</v>
      </c>
      <c r="F56" s="229">
        <v>943536.26</v>
      </c>
      <c r="H56" s="229">
        <v>16944.82</v>
      </c>
      <c r="I56" s="251">
        <v>227906.34</v>
      </c>
      <c r="J56" s="251">
        <v>156223.37</v>
      </c>
      <c r="N56" s="233">
        <v>2954</v>
      </c>
      <c r="Q56" s="251">
        <v>2224684.62</v>
      </c>
      <c r="S56" s="230">
        <v>396656.75</v>
      </c>
      <c r="V56" s="230">
        <v>71980</v>
      </c>
      <c r="X56" s="231">
        <v>145689</v>
      </c>
      <c r="AA56" s="231">
        <v>99848.29</v>
      </c>
      <c r="AB56" s="231">
        <v>23636.9</v>
      </c>
      <c r="AD56" s="76">
        <f t="shared" si="1"/>
        <v>960481.08</v>
      </c>
      <c r="AE56" s="31">
        <f t="shared" si="2"/>
        <v>2954</v>
      </c>
      <c r="AF56" s="21">
        <f t="shared" si="3"/>
        <v>957527.08</v>
      </c>
      <c r="AG56" s="15">
        <f t="shared" si="4"/>
        <v>468636.75</v>
      </c>
      <c r="AH56" s="16">
        <f t="shared" si="5"/>
        <v>269174.19</v>
      </c>
      <c r="AI56" s="26">
        <f t="shared" si="6"/>
        <v>199462.56</v>
      </c>
    </row>
    <row r="57" spans="1:35" x14ac:dyDescent="0.2">
      <c r="A57" s="1" t="s">
        <v>472</v>
      </c>
      <c r="B57" s="1" t="s">
        <v>474</v>
      </c>
      <c r="C57" s="66">
        <v>5366</v>
      </c>
      <c r="D57" s="67" t="s">
        <v>1131</v>
      </c>
      <c r="E57" s="251" t="s">
        <v>3073</v>
      </c>
      <c r="F57" s="229">
        <v>580539.05000000005</v>
      </c>
      <c r="H57" s="229">
        <v>54680.78</v>
      </c>
      <c r="I57" s="251">
        <v>8753</v>
      </c>
      <c r="J57" s="251">
        <v>165696.70000000001</v>
      </c>
      <c r="L57" s="233">
        <v>15600</v>
      </c>
      <c r="N57" s="233">
        <v>85044.1</v>
      </c>
      <c r="O57" s="251">
        <v>-881517.69</v>
      </c>
      <c r="P57" s="251">
        <v>29697.57</v>
      </c>
      <c r="Q57" s="251">
        <v>1546692.27</v>
      </c>
      <c r="S57" s="230">
        <v>29188.42</v>
      </c>
      <c r="V57" s="230">
        <v>377880</v>
      </c>
      <c r="W57" s="230">
        <v>285958.5</v>
      </c>
      <c r="X57" s="231">
        <v>583711</v>
      </c>
      <c r="AA57" s="231">
        <v>87356.28</v>
      </c>
      <c r="AB57" s="231">
        <v>7806.36</v>
      </c>
      <c r="AD57" s="76">
        <f t="shared" si="1"/>
        <v>635219.83000000007</v>
      </c>
      <c r="AE57" s="31">
        <f t="shared" si="2"/>
        <v>100644.1</v>
      </c>
      <c r="AF57" s="21">
        <f t="shared" si="3"/>
        <v>534575.7300000001</v>
      </c>
      <c r="AG57" s="15">
        <f t="shared" si="4"/>
        <v>693026.91999999993</v>
      </c>
      <c r="AH57" s="16">
        <f t="shared" si="5"/>
        <v>678873.64</v>
      </c>
      <c r="AI57" s="26">
        <f t="shared" si="6"/>
        <v>14153.279999999912</v>
      </c>
    </row>
    <row r="58" spans="1:35" x14ac:dyDescent="0.2">
      <c r="A58" s="1" t="s">
        <v>472</v>
      </c>
      <c r="B58" s="1" t="s">
        <v>474</v>
      </c>
      <c r="C58" s="66">
        <v>5331</v>
      </c>
      <c r="D58" s="67" t="s">
        <v>1132</v>
      </c>
      <c r="E58" s="251" t="s">
        <v>3074</v>
      </c>
      <c r="F58" s="229">
        <v>459271.03</v>
      </c>
      <c r="H58" s="229">
        <v>39057.949999999997</v>
      </c>
      <c r="I58" s="251">
        <v>1389428.05</v>
      </c>
      <c r="J58" s="251">
        <v>357880.88</v>
      </c>
      <c r="L58" s="233">
        <v>17400</v>
      </c>
      <c r="M58" s="233">
        <v>163900</v>
      </c>
      <c r="N58" s="233">
        <v>55.14</v>
      </c>
      <c r="O58" s="251">
        <v>1636221.74</v>
      </c>
      <c r="P58" s="251">
        <v>94335.22</v>
      </c>
      <c r="Q58" s="251">
        <v>305399.93</v>
      </c>
      <c r="S58" s="230">
        <v>67304.899999999994</v>
      </c>
      <c r="V58" s="230">
        <v>350440</v>
      </c>
      <c r="W58" s="230">
        <v>338214.5</v>
      </c>
      <c r="X58" s="231">
        <v>596281</v>
      </c>
      <c r="AA58" s="231">
        <v>114208.98</v>
      </c>
      <c r="AB58" s="231">
        <v>9065.5400000000009</v>
      </c>
      <c r="AD58" s="76">
        <f t="shared" si="1"/>
        <v>498328.98000000004</v>
      </c>
      <c r="AE58" s="31">
        <f t="shared" si="2"/>
        <v>181355.14</v>
      </c>
      <c r="AF58" s="21">
        <f t="shared" si="3"/>
        <v>316973.84000000003</v>
      </c>
      <c r="AG58" s="15">
        <f t="shared" si="4"/>
        <v>755959.4</v>
      </c>
      <c r="AH58" s="16">
        <f t="shared" si="5"/>
        <v>719555.52</v>
      </c>
      <c r="AI58" s="26">
        <f t="shared" si="6"/>
        <v>36403.880000000005</v>
      </c>
    </row>
    <row r="59" spans="1:35" x14ac:dyDescent="0.2">
      <c r="A59" s="1" t="s">
        <v>472</v>
      </c>
      <c r="B59" s="1" t="s">
        <v>474</v>
      </c>
      <c r="C59" s="66">
        <v>5099</v>
      </c>
      <c r="D59" s="67" t="s">
        <v>1133</v>
      </c>
      <c r="E59" s="251" t="s">
        <v>3075</v>
      </c>
      <c r="F59" s="229">
        <v>630420.88</v>
      </c>
      <c r="H59" s="229">
        <v>83998.01</v>
      </c>
      <c r="I59" s="251">
        <v>9</v>
      </c>
      <c r="J59" s="251">
        <v>90210.83</v>
      </c>
      <c r="N59" s="233">
        <v>0</v>
      </c>
      <c r="O59" s="251">
        <v>-517528.59</v>
      </c>
      <c r="P59" s="251">
        <v>-303511</v>
      </c>
      <c r="Q59" s="251">
        <v>1630025.76</v>
      </c>
      <c r="S59" s="230">
        <v>45697.03</v>
      </c>
      <c r="V59" s="230">
        <v>249080</v>
      </c>
      <c r="W59" s="230">
        <v>241937</v>
      </c>
      <c r="X59" s="231">
        <v>348352</v>
      </c>
      <c r="AA59" s="231">
        <v>171145.9</v>
      </c>
      <c r="AB59" s="231">
        <v>16555.580000000002</v>
      </c>
      <c r="AD59" s="76">
        <f t="shared" si="1"/>
        <v>714418.89</v>
      </c>
      <c r="AE59" s="31">
        <f t="shared" si="2"/>
        <v>0</v>
      </c>
      <c r="AF59" s="21">
        <f t="shared" si="3"/>
        <v>714418.89</v>
      </c>
      <c r="AG59" s="15">
        <f t="shared" si="4"/>
        <v>536714.03</v>
      </c>
      <c r="AH59" s="16">
        <f t="shared" si="5"/>
        <v>536053.48</v>
      </c>
      <c r="AI59" s="26">
        <f t="shared" si="6"/>
        <v>660.55000000004657</v>
      </c>
    </row>
    <row r="60" spans="1:35" x14ac:dyDescent="0.2">
      <c r="A60" s="1" t="s">
        <v>472</v>
      </c>
      <c r="B60" s="1" t="s">
        <v>474</v>
      </c>
      <c r="C60" s="66">
        <v>3004</v>
      </c>
      <c r="D60" s="67" t="s">
        <v>1134</v>
      </c>
      <c r="E60" s="251" t="s">
        <v>3076</v>
      </c>
      <c r="F60" s="229">
        <v>176955.68</v>
      </c>
      <c r="H60" s="229">
        <v>99574.61</v>
      </c>
      <c r="I60" s="251">
        <v>37622.03</v>
      </c>
      <c r="J60" s="251">
        <v>66745.149999999994</v>
      </c>
      <c r="N60" s="233">
        <v>1451.13</v>
      </c>
      <c r="O60" s="251">
        <v>-1188221.6599999999</v>
      </c>
      <c r="P60" s="251">
        <v>-846089.31</v>
      </c>
      <c r="Q60" s="251">
        <v>2454167.9500000002</v>
      </c>
      <c r="S60" s="230">
        <v>52060.57</v>
      </c>
      <c r="V60" s="230">
        <v>294100</v>
      </c>
      <c r="W60" s="230">
        <v>225980</v>
      </c>
      <c r="X60" s="231">
        <v>390623</v>
      </c>
      <c r="AA60" s="231">
        <v>185939.01</v>
      </c>
      <c r="AB60" s="231">
        <v>35943.199999999997</v>
      </c>
      <c r="AD60" s="76">
        <f t="shared" si="1"/>
        <v>276530.28999999998</v>
      </c>
      <c r="AE60" s="31">
        <f t="shared" si="2"/>
        <v>1451.13</v>
      </c>
      <c r="AF60" s="21">
        <f t="shared" si="3"/>
        <v>275079.15999999997</v>
      </c>
      <c r="AG60" s="15">
        <f t="shared" si="4"/>
        <v>572140.57000000007</v>
      </c>
      <c r="AH60" s="16">
        <f t="shared" si="5"/>
        <v>612505.21</v>
      </c>
      <c r="AI60" s="26">
        <f t="shared" si="6"/>
        <v>-40364.639999999898</v>
      </c>
    </row>
    <row r="61" spans="1:35" x14ac:dyDescent="0.2">
      <c r="A61" s="1" t="s">
        <v>472</v>
      </c>
      <c r="B61" s="1" t="s">
        <v>474</v>
      </c>
      <c r="C61" s="66">
        <v>2532</v>
      </c>
      <c r="D61" s="67" t="s">
        <v>1135</v>
      </c>
      <c r="E61" s="251" t="s">
        <v>3077</v>
      </c>
      <c r="F61" s="229">
        <v>153398.74</v>
      </c>
      <c r="G61" s="229">
        <v>6696</v>
      </c>
      <c r="H61" s="229">
        <v>49379.28</v>
      </c>
      <c r="I61" s="251">
        <v>759618.72</v>
      </c>
      <c r="J61" s="251">
        <v>257013.49</v>
      </c>
      <c r="K61" s="233">
        <v>9000</v>
      </c>
      <c r="N61" s="233">
        <v>16.100000000000001</v>
      </c>
      <c r="O61" s="251">
        <v>-214357.81</v>
      </c>
      <c r="P61" s="251">
        <v>2888.84</v>
      </c>
      <c r="Q61" s="251">
        <v>1419953.5</v>
      </c>
      <c r="S61" s="230">
        <v>28557.78</v>
      </c>
      <c r="V61" s="230">
        <v>174600</v>
      </c>
      <c r="W61" s="230">
        <v>185413</v>
      </c>
      <c r="X61" s="231">
        <v>296645</v>
      </c>
      <c r="AA61" s="231">
        <v>70036.28</v>
      </c>
      <c r="AB61" s="231">
        <v>7490.9</v>
      </c>
      <c r="AD61" s="76">
        <f t="shared" si="1"/>
        <v>209474.02</v>
      </c>
      <c r="AE61" s="31">
        <f t="shared" si="2"/>
        <v>9016.1</v>
      </c>
      <c r="AF61" s="21">
        <f t="shared" si="3"/>
        <v>200457.91999999998</v>
      </c>
      <c r="AG61" s="15">
        <f t="shared" si="4"/>
        <v>388570.78</v>
      </c>
      <c r="AH61" s="16">
        <f t="shared" si="5"/>
        <v>374172.18000000005</v>
      </c>
      <c r="AI61" s="26">
        <f t="shared" si="6"/>
        <v>14398.599999999977</v>
      </c>
    </row>
    <row r="62" spans="1:35" x14ac:dyDescent="0.2">
      <c r="A62" s="1" t="s">
        <v>472</v>
      </c>
      <c r="B62" s="1" t="s">
        <v>474</v>
      </c>
      <c r="C62" s="66">
        <v>1966</v>
      </c>
      <c r="D62" s="67" t="s">
        <v>1136</v>
      </c>
      <c r="E62" s="251" t="s">
        <v>3078</v>
      </c>
      <c r="F62" s="229">
        <v>299171.87</v>
      </c>
      <c r="H62" s="229">
        <v>29572.16</v>
      </c>
      <c r="I62" s="251">
        <v>441365.7</v>
      </c>
      <c r="J62" s="251">
        <v>209031.25</v>
      </c>
      <c r="N62" s="233">
        <v>85019.9</v>
      </c>
      <c r="O62" s="251">
        <v>-1233222.4099999999</v>
      </c>
      <c r="P62" s="251">
        <v>119873.98</v>
      </c>
      <c r="Q62" s="251">
        <v>1982389.67</v>
      </c>
      <c r="S62" s="230">
        <v>37482.78</v>
      </c>
      <c r="V62" s="230">
        <v>223420</v>
      </c>
      <c r="W62" s="230">
        <v>173392.5</v>
      </c>
      <c r="X62" s="231">
        <v>335375</v>
      </c>
      <c r="Z62" s="231">
        <v>920</v>
      </c>
      <c r="AA62" s="231">
        <v>63113.1</v>
      </c>
      <c r="AB62" s="231">
        <v>6633.34</v>
      </c>
      <c r="AD62" s="76">
        <f t="shared" si="1"/>
        <v>328744.02999999997</v>
      </c>
      <c r="AE62" s="31">
        <f t="shared" si="2"/>
        <v>85019.9</v>
      </c>
      <c r="AF62" s="21">
        <f t="shared" si="3"/>
        <v>243724.12999999998</v>
      </c>
      <c r="AG62" s="15">
        <f t="shared" si="4"/>
        <v>434295.28</v>
      </c>
      <c r="AH62" s="16">
        <f t="shared" si="5"/>
        <v>406041.44</v>
      </c>
      <c r="AI62" s="26">
        <f t="shared" si="6"/>
        <v>28253.840000000026</v>
      </c>
    </row>
    <row r="63" spans="1:35" x14ac:dyDescent="0.2">
      <c r="A63" s="1" t="s">
        <v>472</v>
      </c>
      <c r="B63" s="1" t="s">
        <v>474</v>
      </c>
      <c r="C63" s="66">
        <v>1289</v>
      </c>
      <c r="D63" s="67" t="s">
        <v>1137</v>
      </c>
      <c r="E63" s="251" t="s">
        <v>3079</v>
      </c>
      <c r="F63" s="229">
        <v>790796.41</v>
      </c>
      <c r="G63" s="229">
        <v>0</v>
      </c>
      <c r="H63" s="229">
        <v>106795.2</v>
      </c>
      <c r="I63" s="251">
        <v>489757.53</v>
      </c>
      <c r="J63" s="251">
        <v>177001.66</v>
      </c>
      <c r="N63" s="233">
        <v>85250</v>
      </c>
      <c r="O63" s="251">
        <v>-100608.5</v>
      </c>
      <c r="P63" s="251">
        <v>102842.35</v>
      </c>
      <c r="Q63" s="251">
        <v>1478254.91</v>
      </c>
      <c r="S63" s="230">
        <v>14543.7</v>
      </c>
      <c r="V63" s="230">
        <v>232520</v>
      </c>
      <c r="W63" s="230">
        <v>160761.5</v>
      </c>
      <c r="X63" s="231">
        <v>338283</v>
      </c>
      <c r="Z63" s="231">
        <v>5756</v>
      </c>
      <c r="AA63" s="231">
        <v>58686.82</v>
      </c>
      <c r="AB63" s="231">
        <v>3333.34</v>
      </c>
      <c r="AD63" s="76">
        <f t="shared" si="1"/>
        <v>897591.61</v>
      </c>
      <c r="AE63" s="31">
        <f t="shared" si="2"/>
        <v>85250</v>
      </c>
      <c r="AF63" s="21">
        <f t="shared" si="3"/>
        <v>812341.61</v>
      </c>
      <c r="AG63" s="15">
        <f t="shared" si="4"/>
        <v>407825.2</v>
      </c>
      <c r="AH63" s="16">
        <f t="shared" si="5"/>
        <v>406059.16000000003</v>
      </c>
      <c r="AI63" s="26">
        <f t="shared" si="6"/>
        <v>1766.039999999979</v>
      </c>
    </row>
    <row r="64" spans="1:35" x14ac:dyDescent="0.2">
      <c r="A64" s="1" t="s">
        <v>472</v>
      </c>
      <c r="B64" s="1" t="s">
        <v>474</v>
      </c>
      <c r="C64" s="66">
        <v>2633</v>
      </c>
      <c r="D64" s="67" t="s">
        <v>1138</v>
      </c>
      <c r="E64" s="251" t="s">
        <v>3080</v>
      </c>
      <c r="F64" s="229">
        <v>272696.34000000003</v>
      </c>
      <c r="H64" s="229">
        <v>74683.539999999994</v>
      </c>
      <c r="I64" s="251">
        <v>1548669.62</v>
      </c>
      <c r="J64" s="251">
        <v>45132.68</v>
      </c>
      <c r="K64" s="233">
        <v>1715.5</v>
      </c>
      <c r="O64" s="251">
        <v>320546.14</v>
      </c>
      <c r="P64" s="251">
        <v>1197296.18</v>
      </c>
      <c r="Q64" s="251">
        <v>424358.77</v>
      </c>
      <c r="S64" s="230">
        <v>20732.669999999998</v>
      </c>
      <c r="V64" s="230">
        <v>194380</v>
      </c>
      <c r="W64" s="230">
        <v>210687.5</v>
      </c>
      <c r="X64" s="231">
        <v>334085</v>
      </c>
      <c r="AA64" s="231">
        <v>65761.039999999994</v>
      </c>
      <c r="AB64" s="231">
        <v>24134.54</v>
      </c>
      <c r="AD64" s="76">
        <f t="shared" si="1"/>
        <v>347379.88</v>
      </c>
      <c r="AE64" s="31">
        <f t="shared" si="2"/>
        <v>1715.5</v>
      </c>
      <c r="AF64" s="21">
        <f t="shared" si="3"/>
        <v>345664.38</v>
      </c>
      <c r="AG64" s="15">
        <f t="shared" si="4"/>
        <v>425800.17</v>
      </c>
      <c r="AH64" s="16">
        <f t="shared" si="5"/>
        <v>423980.57999999996</v>
      </c>
      <c r="AI64" s="26">
        <f t="shared" si="6"/>
        <v>1819.5900000000256</v>
      </c>
    </row>
    <row r="65" spans="1:35" x14ac:dyDescent="0.2">
      <c r="A65" s="1" t="s">
        <v>472</v>
      </c>
      <c r="B65" s="1" t="s">
        <v>474</v>
      </c>
      <c r="C65" s="66">
        <v>3093</v>
      </c>
      <c r="D65" s="67" t="s">
        <v>1139</v>
      </c>
      <c r="E65" s="318" t="s">
        <v>3081</v>
      </c>
      <c r="F65" s="319">
        <v>167897.57</v>
      </c>
      <c r="G65" s="319"/>
      <c r="H65" s="319">
        <v>45754.23</v>
      </c>
      <c r="I65" s="318">
        <v>152816.25</v>
      </c>
      <c r="J65" s="318">
        <v>31381.95</v>
      </c>
      <c r="K65" s="320"/>
      <c r="L65" s="320"/>
      <c r="M65" s="320"/>
      <c r="N65" s="320">
        <v>96.72</v>
      </c>
      <c r="O65" s="318">
        <v>1078639.76</v>
      </c>
      <c r="P65" s="318">
        <v>-1139420.3799999999</v>
      </c>
      <c r="Q65" s="318">
        <v>457634.96</v>
      </c>
      <c r="R65" s="321"/>
      <c r="S65" s="321">
        <v>31792.67</v>
      </c>
      <c r="T65" s="321"/>
      <c r="U65" s="321"/>
      <c r="V65" s="321">
        <v>293800</v>
      </c>
      <c r="W65" s="321">
        <v>160023</v>
      </c>
      <c r="X65" s="322">
        <v>379450</v>
      </c>
      <c r="Y65" s="322"/>
      <c r="Z65" s="322"/>
      <c r="AA65" s="322">
        <v>90353.29</v>
      </c>
      <c r="AB65" s="322">
        <v>11893.44</v>
      </c>
      <c r="AC65" s="322"/>
      <c r="AD65" s="76">
        <f t="shared" si="1"/>
        <v>213651.80000000002</v>
      </c>
      <c r="AE65" s="31">
        <f t="shared" si="2"/>
        <v>96.72</v>
      </c>
      <c r="AF65" s="21">
        <f t="shared" si="3"/>
        <v>213555.08000000002</v>
      </c>
      <c r="AG65" s="15">
        <f t="shared" si="4"/>
        <v>485615.67</v>
      </c>
      <c r="AH65" s="16">
        <f t="shared" si="5"/>
        <v>481696.73</v>
      </c>
      <c r="AI65" s="26">
        <f t="shared" si="6"/>
        <v>3918.9400000000023</v>
      </c>
    </row>
    <row r="66" spans="1:35" x14ac:dyDescent="0.2">
      <c r="A66" s="1" t="s">
        <v>472</v>
      </c>
      <c r="B66" s="1" t="s">
        <v>474</v>
      </c>
      <c r="C66" s="66">
        <v>5106</v>
      </c>
      <c r="D66" s="67" t="s">
        <v>1140</v>
      </c>
      <c r="E66" s="251" t="s">
        <v>3082</v>
      </c>
      <c r="F66" s="229">
        <v>390457.78</v>
      </c>
      <c r="H66" s="229">
        <v>87163.7</v>
      </c>
      <c r="I66" s="251">
        <v>4</v>
      </c>
      <c r="J66" s="251">
        <v>95225.32</v>
      </c>
      <c r="N66" s="233">
        <v>1212.22</v>
      </c>
      <c r="O66" s="251">
        <v>-444996.86</v>
      </c>
      <c r="P66" s="251">
        <v>-168970.85</v>
      </c>
      <c r="Q66" s="251">
        <v>1208029.25</v>
      </c>
      <c r="S66" s="230">
        <v>30740.42</v>
      </c>
      <c r="V66" s="230">
        <v>355400</v>
      </c>
      <c r="W66" s="230">
        <v>214906</v>
      </c>
      <c r="X66" s="231">
        <v>477578</v>
      </c>
      <c r="AA66" s="231">
        <v>134195.22</v>
      </c>
      <c r="AB66" s="231">
        <v>7380.16</v>
      </c>
      <c r="AD66" s="76">
        <f t="shared" si="1"/>
        <v>477621.48000000004</v>
      </c>
      <c r="AE66" s="31">
        <f t="shared" si="2"/>
        <v>1212.22</v>
      </c>
      <c r="AF66" s="21">
        <f t="shared" si="3"/>
        <v>476409.26000000007</v>
      </c>
      <c r="AG66" s="15">
        <f t="shared" si="4"/>
        <v>601046.41999999993</v>
      </c>
      <c r="AH66" s="16">
        <f t="shared" si="5"/>
        <v>619153.38</v>
      </c>
      <c r="AI66" s="26">
        <f t="shared" si="6"/>
        <v>-18106.960000000079</v>
      </c>
    </row>
    <row r="67" spans="1:35" x14ac:dyDescent="0.2">
      <c r="A67" s="1" t="s">
        <v>472</v>
      </c>
      <c r="B67" s="1" t="s">
        <v>474</v>
      </c>
      <c r="C67" s="66">
        <v>4454</v>
      </c>
      <c r="D67" s="67" t="s">
        <v>1141</v>
      </c>
      <c r="E67" s="251" t="s">
        <v>3083</v>
      </c>
      <c r="F67" s="229">
        <v>452073.71</v>
      </c>
      <c r="H67" s="229">
        <v>69988.350000000006</v>
      </c>
      <c r="I67" s="251">
        <v>626996.6</v>
      </c>
      <c r="J67" s="251">
        <v>259858.91</v>
      </c>
      <c r="K67" s="233">
        <v>70000</v>
      </c>
      <c r="M67" s="233">
        <v>10000</v>
      </c>
      <c r="N67" s="233">
        <v>38</v>
      </c>
      <c r="O67" s="251">
        <v>-825356.04</v>
      </c>
      <c r="P67" s="251">
        <v>-150121.94</v>
      </c>
      <c r="Q67" s="251">
        <v>2340789.7799999998</v>
      </c>
      <c r="S67" s="230">
        <v>19919.07</v>
      </c>
      <c r="V67" s="230">
        <v>197080</v>
      </c>
      <c r="W67" s="230">
        <v>196102.5</v>
      </c>
      <c r="X67" s="231">
        <v>308533</v>
      </c>
      <c r="AA67" s="231">
        <v>133651.44</v>
      </c>
      <c r="AB67" s="231">
        <v>3267.36</v>
      </c>
      <c r="AD67" s="76">
        <f t="shared" si="1"/>
        <v>522062.06000000006</v>
      </c>
      <c r="AE67" s="31">
        <f t="shared" si="2"/>
        <v>80038</v>
      </c>
      <c r="AF67" s="21">
        <f t="shared" si="3"/>
        <v>442024.06000000006</v>
      </c>
      <c r="AG67" s="15">
        <f t="shared" si="4"/>
        <v>413101.57</v>
      </c>
      <c r="AH67" s="16">
        <f t="shared" si="5"/>
        <v>445451.8</v>
      </c>
      <c r="AI67" s="26">
        <f t="shared" si="6"/>
        <v>-32350.229999999981</v>
      </c>
    </row>
    <row r="68" spans="1:35" x14ac:dyDescent="0.2">
      <c r="A68" s="1" t="s">
        <v>472</v>
      </c>
      <c r="B68" s="1" t="s">
        <v>474</v>
      </c>
      <c r="C68" s="66">
        <v>3718</v>
      </c>
      <c r="D68" s="67" t="s">
        <v>1142</v>
      </c>
      <c r="E68" s="251" t="s">
        <v>3084</v>
      </c>
      <c r="F68" s="229">
        <v>214428.63</v>
      </c>
      <c r="H68" s="229">
        <v>66433.86</v>
      </c>
      <c r="I68" s="251">
        <v>82739</v>
      </c>
      <c r="J68" s="251">
        <v>329642.88</v>
      </c>
      <c r="N68" s="233">
        <v>37800</v>
      </c>
      <c r="O68" s="251">
        <v>69402.100000000006</v>
      </c>
      <c r="P68" s="251">
        <v>47893.27</v>
      </c>
      <c r="Q68" s="251">
        <v>489048.9</v>
      </c>
      <c r="S68" s="230">
        <v>56951.03</v>
      </c>
      <c r="V68" s="230">
        <v>206900</v>
      </c>
      <c r="W68" s="230">
        <v>234680.5</v>
      </c>
      <c r="X68" s="231">
        <v>374454</v>
      </c>
      <c r="AA68" s="231">
        <v>72976.41</v>
      </c>
      <c r="AB68" s="231">
        <v>2001.02</v>
      </c>
      <c r="AD68" s="76">
        <f t="shared" si="1"/>
        <v>280862.49</v>
      </c>
      <c r="AE68" s="31">
        <f t="shared" si="2"/>
        <v>37800</v>
      </c>
      <c r="AF68" s="21">
        <f t="shared" si="3"/>
        <v>243062.49</v>
      </c>
      <c r="AG68" s="15">
        <f t="shared" si="4"/>
        <v>498531.53</v>
      </c>
      <c r="AH68" s="16">
        <f t="shared" si="5"/>
        <v>449431.43000000005</v>
      </c>
      <c r="AI68" s="26">
        <f t="shared" si="6"/>
        <v>49100.099999999977</v>
      </c>
    </row>
    <row r="69" spans="1:35" x14ac:dyDescent="0.2">
      <c r="A69" s="1" t="s">
        <v>472</v>
      </c>
      <c r="B69" s="1" t="s">
        <v>474</v>
      </c>
      <c r="C69" s="66">
        <v>3267</v>
      </c>
      <c r="D69" s="67" t="s">
        <v>1143</v>
      </c>
      <c r="E69" s="251" t="s">
        <v>3198</v>
      </c>
      <c r="F69" s="229">
        <v>237943.99</v>
      </c>
      <c r="H69" s="229">
        <v>46273.11</v>
      </c>
      <c r="I69" s="251">
        <v>1512650.86</v>
      </c>
      <c r="J69" s="251">
        <v>501595.42</v>
      </c>
      <c r="N69" s="233">
        <v>0</v>
      </c>
      <c r="O69" s="251">
        <v>-73958.45</v>
      </c>
      <c r="P69" s="251">
        <v>-41326.22</v>
      </c>
      <c r="Q69" s="251">
        <v>2396007.25</v>
      </c>
      <c r="S69" s="230">
        <v>46773.96</v>
      </c>
      <c r="V69" s="230">
        <v>611780</v>
      </c>
      <c r="W69" s="230">
        <v>221833.66</v>
      </c>
      <c r="X69" s="231">
        <v>759848</v>
      </c>
      <c r="AA69" s="231">
        <v>78247.94</v>
      </c>
      <c r="AB69" s="231">
        <v>22368.880000000001</v>
      </c>
      <c r="AD69" s="76">
        <f t="shared" ref="AD69:AD132" si="7">SUM(F69:H69)</f>
        <v>284217.09999999998</v>
      </c>
      <c r="AE69" s="31">
        <f t="shared" ref="AE69:AE132" si="8">SUM(K69:N69)</f>
        <v>0</v>
      </c>
      <c r="AF69" s="21">
        <f t="shared" ref="AF69:AF132" si="9">AD69-AE69</f>
        <v>284217.09999999998</v>
      </c>
      <c r="AG69" s="15">
        <f t="shared" ref="AG69:AG132" si="10">SUM(R69:W69)</f>
        <v>880387.62</v>
      </c>
      <c r="AH69" s="16">
        <f t="shared" ref="AH69:AH132" si="11">SUM(X69:AC69)</f>
        <v>860464.82</v>
      </c>
      <c r="AI69" s="26">
        <f t="shared" ref="AI69:AI132" si="12">AG69-AH69</f>
        <v>19922.800000000047</v>
      </c>
    </row>
    <row r="70" spans="1:35" s="46" customFormat="1" x14ac:dyDescent="0.2">
      <c r="A70" s="295" t="s">
        <v>472</v>
      </c>
      <c r="B70" s="295" t="s">
        <v>474</v>
      </c>
      <c r="C70" s="69">
        <v>2885</v>
      </c>
      <c r="D70" s="70" t="s">
        <v>1144</v>
      </c>
      <c r="E70" s="251" t="s">
        <v>3212</v>
      </c>
      <c r="F70" s="229">
        <v>418445.76</v>
      </c>
      <c r="G70" s="229"/>
      <c r="H70" s="229">
        <v>82849.429999999993</v>
      </c>
      <c r="I70" s="251">
        <v>4496705.01</v>
      </c>
      <c r="J70" s="251">
        <v>119045.21</v>
      </c>
      <c r="K70" s="233"/>
      <c r="L70" s="233"/>
      <c r="M70" s="233"/>
      <c r="N70" s="233">
        <v>51227.12</v>
      </c>
      <c r="O70" s="251">
        <v>-375795.99</v>
      </c>
      <c r="P70" s="251">
        <v>-942545.94</v>
      </c>
      <c r="Q70" s="251">
        <v>6403982.4100000001</v>
      </c>
      <c r="R70" s="230"/>
      <c r="S70" s="230">
        <v>30395.77</v>
      </c>
      <c r="T70" s="230"/>
      <c r="U70" s="230"/>
      <c r="V70" s="230">
        <v>77320</v>
      </c>
      <c r="W70" s="230">
        <v>187068</v>
      </c>
      <c r="X70" s="231">
        <v>185659</v>
      </c>
      <c r="Y70" s="231"/>
      <c r="Z70" s="231"/>
      <c r="AA70" s="231">
        <v>72200.44</v>
      </c>
      <c r="AB70" s="231">
        <v>53222.52</v>
      </c>
      <c r="AC70" s="231"/>
      <c r="AD70" s="76">
        <f t="shared" si="7"/>
        <v>501295.19</v>
      </c>
      <c r="AE70" s="31">
        <f t="shared" si="8"/>
        <v>51227.12</v>
      </c>
      <c r="AF70" s="21">
        <f t="shared" si="9"/>
        <v>450068.07</v>
      </c>
      <c r="AG70" s="15">
        <f t="shared" si="10"/>
        <v>294783.77</v>
      </c>
      <c r="AH70" s="16">
        <f t="shared" si="11"/>
        <v>311081.96000000002</v>
      </c>
      <c r="AI70" s="26">
        <f t="shared" si="12"/>
        <v>-16298.190000000002</v>
      </c>
    </row>
    <row r="71" spans="1:35" s="39" customFormat="1" x14ac:dyDescent="0.2">
      <c r="A71" s="258" t="s">
        <v>477</v>
      </c>
      <c r="B71" s="258" t="s">
        <v>478</v>
      </c>
      <c r="C71" s="66">
        <v>6036</v>
      </c>
      <c r="D71" s="67" t="s">
        <v>1145</v>
      </c>
      <c r="E71" s="251" t="s">
        <v>3085</v>
      </c>
      <c r="F71" s="229">
        <v>479807.68</v>
      </c>
      <c r="G71" s="229"/>
      <c r="H71" s="229">
        <v>97375.1</v>
      </c>
      <c r="I71" s="251">
        <v>741647.52</v>
      </c>
      <c r="J71" s="251">
        <v>-30880.37</v>
      </c>
      <c r="K71" s="233"/>
      <c r="L71" s="233"/>
      <c r="M71" s="233"/>
      <c r="N71" s="233"/>
      <c r="O71" s="251"/>
      <c r="P71" s="251"/>
      <c r="Q71" s="251">
        <v>2227185.62</v>
      </c>
      <c r="R71" s="230"/>
      <c r="S71" s="230">
        <v>372801.07</v>
      </c>
      <c r="T71" s="230"/>
      <c r="U71" s="230"/>
      <c r="V71" s="230">
        <v>415140</v>
      </c>
      <c r="W71" s="230"/>
      <c r="X71" s="231">
        <v>640147.5</v>
      </c>
      <c r="Y71" s="231"/>
      <c r="Z71" s="231"/>
      <c r="AA71" s="231">
        <v>178985.11</v>
      </c>
      <c r="AB71" s="231">
        <v>19187.29</v>
      </c>
      <c r="AC71" s="231"/>
      <c r="AD71" s="76">
        <f t="shared" si="7"/>
        <v>577182.78</v>
      </c>
      <c r="AE71" s="31">
        <f t="shared" si="8"/>
        <v>0</v>
      </c>
      <c r="AF71" s="21">
        <f t="shared" si="9"/>
        <v>577182.78</v>
      </c>
      <c r="AG71" s="15">
        <f t="shared" si="10"/>
        <v>787941.07000000007</v>
      </c>
      <c r="AH71" s="16">
        <f t="shared" si="11"/>
        <v>838319.9</v>
      </c>
      <c r="AI71" s="26">
        <f t="shared" si="12"/>
        <v>-50378.829999999958</v>
      </c>
    </row>
    <row r="72" spans="1:35" s="39" customFormat="1" x14ac:dyDescent="0.2">
      <c r="A72" s="258" t="s">
        <v>477</v>
      </c>
      <c r="B72" s="258" t="s">
        <v>478</v>
      </c>
      <c r="C72" s="66">
        <v>4053</v>
      </c>
      <c r="D72" s="67" t="s">
        <v>1146</v>
      </c>
      <c r="E72" s="251" t="s">
        <v>3086</v>
      </c>
      <c r="F72" s="229">
        <v>566190.51</v>
      </c>
      <c r="G72" s="229"/>
      <c r="H72" s="229">
        <v>316181.12</v>
      </c>
      <c r="I72" s="251">
        <v>268457.27</v>
      </c>
      <c r="J72" s="251">
        <v>14989.44</v>
      </c>
      <c r="K72" s="233"/>
      <c r="L72" s="233"/>
      <c r="M72" s="233"/>
      <c r="N72" s="233">
        <v>3034.5</v>
      </c>
      <c r="O72" s="251"/>
      <c r="P72" s="251"/>
      <c r="Q72" s="251">
        <v>4014093.13</v>
      </c>
      <c r="R72" s="230"/>
      <c r="S72" s="230">
        <v>307802.3</v>
      </c>
      <c r="T72" s="230"/>
      <c r="U72" s="230"/>
      <c r="V72" s="230">
        <v>387840</v>
      </c>
      <c r="W72" s="230"/>
      <c r="X72" s="231">
        <v>555917.5</v>
      </c>
      <c r="Y72" s="231"/>
      <c r="Z72" s="231"/>
      <c r="AA72" s="231">
        <v>49236.98</v>
      </c>
      <c r="AB72" s="231">
        <v>15253.68</v>
      </c>
      <c r="AC72" s="231"/>
      <c r="AD72" s="76">
        <f t="shared" si="7"/>
        <v>882371.63</v>
      </c>
      <c r="AE72" s="31">
        <f t="shared" si="8"/>
        <v>3034.5</v>
      </c>
      <c r="AF72" s="21">
        <f t="shared" si="9"/>
        <v>879337.13</v>
      </c>
      <c r="AG72" s="15">
        <f t="shared" si="10"/>
        <v>695642.3</v>
      </c>
      <c r="AH72" s="16">
        <f t="shared" si="11"/>
        <v>620408.16</v>
      </c>
      <c r="AI72" s="26">
        <f t="shared" si="12"/>
        <v>75234.140000000014</v>
      </c>
    </row>
    <row r="73" spans="1:35" s="39" customFormat="1" x14ac:dyDescent="0.2">
      <c r="A73" s="258" t="s">
        <v>477</v>
      </c>
      <c r="B73" s="258" t="s">
        <v>478</v>
      </c>
      <c r="C73" s="66">
        <v>4847</v>
      </c>
      <c r="D73" s="67" t="s">
        <v>1147</v>
      </c>
      <c r="E73" s="251" t="s">
        <v>3087</v>
      </c>
      <c r="F73" s="229">
        <v>701536.38</v>
      </c>
      <c r="G73" s="229"/>
      <c r="H73" s="229">
        <v>58401.96</v>
      </c>
      <c r="I73" s="251">
        <v>-25402.84</v>
      </c>
      <c r="J73" s="251">
        <v>88474.26</v>
      </c>
      <c r="K73" s="233"/>
      <c r="L73" s="233"/>
      <c r="M73" s="233"/>
      <c r="N73" s="233"/>
      <c r="O73" s="251"/>
      <c r="P73" s="251"/>
      <c r="Q73" s="251">
        <v>2082417.38</v>
      </c>
      <c r="R73" s="230"/>
      <c r="S73" s="230">
        <v>292550.67</v>
      </c>
      <c r="T73" s="230"/>
      <c r="U73" s="230"/>
      <c r="V73" s="230">
        <v>377100</v>
      </c>
      <c r="W73" s="230"/>
      <c r="X73" s="231">
        <v>584387.5</v>
      </c>
      <c r="Y73" s="231"/>
      <c r="Z73" s="231"/>
      <c r="AA73" s="231">
        <v>181876.22</v>
      </c>
      <c r="AB73" s="231">
        <v>18764.04</v>
      </c>
      <c r="AC73" s="231"/>
      <c r="AD73" s="76">
        <f t="shared" si="7"/>
        <v>759938.34</v>
      </c>
      <c r="AE73" s="31">
        <f t="shared" si="8"/>
        <v>0</v>
      </c>
      <c r="AF73" s="21">
        <f t="shared" si="9"/>
        <v>759938.34</v>
      </c>
      <c r="AG73" s="15">
        <f t="shared" si="10"/>
        <v>669650.66999999993</v>
      </c>
      <c r="AH73" s="16">
        <f t="shared" si="11"/>
        <v>785027.76</v>
      </c>
      <c r="AI73" s="26">
        <f t="shared" si="12"/>
        <v>-115377.09000000008</v>
      </c>
    </row>
    <row r="74" spans="1:35" s="39" customFormat="1" x14ac:dyDescent="0.2">
      <c r="A74" s="258" t="s">
        <v>477</v>
      </c>
      <c r="B74" s="258" t="s">
        <v>478</v>
      </c>
      <c r="C74" s="66">
        <v>3826</v>
      </c>
      <c r="D74" s="67" t="s">
        <v>1148</v>
      </c>
      <c r="E74" s="251" t="s">
        <v>3088</v>
      </c>
      <c r="F74" s="229">
        <v>626837.88</v>
      </c>
      <c r="G74" s="229"/>
      <c r="H74" s="229">
        <v>95122.64</v>
      </c>
      <c r="I74" s="251">
        <v>4</v>
      </c>
      <c r="J74" s="251">
        <v>88558.73</v>
      </c>
      <c r="K74" s="233"/>
      <c r="L74" s="233"/>
      <c r="M74" s="233"/>
      <c r="N74" s="233"/>
      <c r="O74" s="251"/>
      <c r="P74" s="251"/>
      <c r="Q74" s="251">
        <v>2028298.74</v>
      </c>
      <c r="R74" s="230"/>
      <c r="S74" s="230">
        <v>276693.58</v>
      </c>
      <c r="T74" s="230"/>
      <c r="U74" s="230"/>
      <c r="V74" s="230">
        <v>458400</v>
      </c>
      <c r="W74" s="230"/>
      <c r="X74" s="231">
        <v>641027.5</v>
      </c>
      <c r="Y74" s="231"/>
      <c r="Z74" s="231"/>
      <c r="AA74" s="231">
        <v>180319.9</v>
      </c>
      <c r="AB74" s="231">
        <v>5113.7299999999996</v>
      </c>
      <c r="AC74" s="231"/>
      <c r="AD74" s="76">
        <f t="shared" si="7"/>
        <v>721960.52</v>
      </c>
      <c r="AE74" s="31">
        <f t="shared" si="8"/>
        <v>0</v>
      </c>
      <c r="AF74" s="21">
        <f t="shared" si="9"/>
        <v>721960.52</v>
      </c>
      <c r="AG74" s="15">
        <f t="shared" si="10"/>
        <v>735093.58000000007</v>
      </c>
      <c r="AH74" s="16">
        <f t="shared" si="11"/>
        <v>826461.13</v>
      </c>
      <c r="AI74" s="26">
        <f t="shared" si="12"/>
        <v>-91367.54999999993</v>
      </c>
    </row>
    <row r="75" spans="1:35" s="39" customFormat="1" x14ac:dyDescent="0.2">
      <c r="A75" s="258" t="s">
        <v>477</v>
      </c>
      <c r="B75" s="258" t="s">
        <v>478</v>
      </c>
      <c r="C75" s="66">
        <v>4181</v>
      </c>
      <c r="D75" s="67" t="s">
        <v>1149</v>
      </c>
      <c r="E75" s="251" t="s">
        <v>3089</v>
      </c>
      <c r="F75" s="229">
        <v>407624.73</v>
      </c>
      <c r="G75" s="229"/>
      <c r="H75" s="229">
        <v>58828.25</v>
      </c>
      <c r="I75" s="251">
        <v>-50123.93</v>
      </c>
      <c r="J75" s="251">
        <v>42694.32</v>
      </c>
      <c r="K75" s="233"/>
      <c r="L75" s="233"/>
      <c r="M75" s="233"/>
      <c r="N75" s="233"/>
      <c r="O75" s="251"/>
      <c r="P75" s="251">
        <v>363297</v>
      </c>
      <c r="Q75" s="251">
        <v>2569886.96</v>
      </c>
      <c r="R75" s="230">
        <v>84.75</v>
      </c>
      <c r="S75" s="230">
        <v>335890.45</v>
      </c>
      <c r="T75" s="230"/>
      <c r="U75" s="230"/>
      <c r="V75" s="230">
        <v>344440</v>
      </c>
      <c r="W75" s="230"/>
      <c r="X75" s="231">
        <v>567427.5</v>
      </c>
      <c r="Y75" s="231"/>
      <c r="Z75" s="231"/>
      <c r="AA75" s="231">
        <v>132398.5</v>
      </c>
      <c r="AB75" s="231">
        <v>14257</v>
      </c>
      <c r="AC75" s="231"/>
      <c r="AD75" s="76">
        <f t="shared" si="7"/>
        <v>466452.98</v>
      </c>
      <c r="AE75" s="31">
        <f t="shared" si="8"/>
        <v>0</v>
      </c>
      <c r="AF75" s="21">
        <f t="shared" si="9"/>
        <v>466452.98</v>
      </c>
      <c r="AG75" s="15">
        <f t="shared" si="10"/>
        <v>680415.2</v>
      </c>
      <c r="AH75" s="16">
        <f t="shared" si="11"/>
        <v>714083</v>
      </c>
      <c r="AI75" s="26">
        <f t="shared" si="12"/>
        <v>-33667.800000000047</v>
      </c>
    </row>
    <row r="76" spans="1:35" s="39" customFormat="1" x14ac:dyDescent="0.2">
      <c r="A76" s="258" t="s">
        <v>477</v>
      </c>
      <c r="B76" s="258" t="s">
        <v>478</v>
      </c>
      <c r="C76" s="66">
        <v>2002</v>
      </c>
      <c r="D76" s="67" t="s">
        <v>1150</v>
      </c>
      <c r="E76" s="251" t="s">
        <v>3090</v>
      </c>
      <c r="F76" s="229">
        <v>548571.48</v>
      </c>
      <c r="G76" s="229"/>
      <c r="H76" s="229">
        <v>39076.04</v>
      </c>
      <c r="I76" s="251">
        <v>-44023.35</v>
      </c>
      <c r="J76" s="251">
        <v>-50324.34</v>
      </c>
      <c r="K76" s="233"/>
      <c r="L76" s="233"/>
      <c r="M76" s="233"/>
      <c r="N76" s="233"/>
      <c r="O76" s="251"/>
      <c r="P76" s="251"/>
      <c r="Q76" s="251">
        <v>1423307.83</v>
      </c>
      <c r="R76" s="230">
        <v>895.04</v>
      </c>
      <c r="S76" s="230">
        <v>239275.51</v>
      </c>
      <c r="T76" s="230"/>
      <c r="U76" s="230"/>
      <c r="V76" s="230">
        <v>365100</v>
      </c>
      <c r="W76" s="230"/>
      <c r="X76" s="231">
        <v>516981.5</v>
      </c>
      <c r="Y76" s="231"/>
      <c r="Z76" s="231"/>
      <c r="AA76" s="231">
        <v>69361.84</v>
      </c>
      <c r="AB76" s="231">
        <v>19885.88</v>
      </c>
      <c r="AC76" s="231"/>
      <c r="AD76" s="76">
        <f t="shared" si="7"/>
        <v>587647.52</v>
      </c>
      <c r="AE76" s="31">
        <f t="shared" si="8"/>
        <v>0</v>
      </c>
      <c r="AF76" s="21">
        <f t="shared" si="9"/>
        <v>587647.52</v>
      </c>
      <c r="AG76" s="15">
        <f t="shared" si="10"/>
        <v>605270.55000000005</v>
      </c>
      <c r="AH76" s="16">
        <f t="shared" si="11"/>
        <v>606229.22</v>
      </c>
      <c r="AI76" s="26">
        <f t="shared" si="12"/>
        <v>-958.66999999992549</v>
      </c>
    </row>
    <row r="77" spans="1:35" s="39" customFormat="1" x14ac:dyDescent="0.2">
      <c r="A77" s="258" t="s">
        <v>477</v>
      </c>
      <c r="B77" s="258" t="s">
        <v>478</v>
      </c>
      <c r="C77" s="66">
        <v>1933</v>
      </c>
      <c r="D77" s="67" t="s">
        <v>1151</v>
      </c>
      <c r="E77" s="251" t="s">
        <v>3199</v>
      </c>
      <c r="F77" s="229">
        <v>261087.25</v>
      </c>
      <c r="G77" s="229"/>
      <c r="H77" s="229">
        <v>330153.87</v>
      </c>
      <c r="I77" s="251">
        <v>-92352.65</v>
      </c>
      <c r="J77" s="251">
        <v>19421.68</v>
      </c>
      <c r="K77" s="233"/>
      <c r="L77" s="233"/>
      <c r="M77" s="233"/>
      <c r="N77" s="233">
        <v>768.39</v>
      </c>
      <c r="O77" s="251"/>
      <c r="P77" s="251">
        <v>-9940</v>
      </c>
      <c r="Q77" s="251">
        <v>2051654.89</v>
      </c>
      <c r="R77" s="230"/>
      <c r="S77" s="230">
        <v>246400.37</v>
      </c>
      <c r="T77" s="230">
        <v>147036.17000000001</v>
      </c>
      <c r="U77" s="230"/>
      <c r="V77" s="230">
        <v>239350</v>
      </c>
      <c r="W77" s="230"/>
      <c r="X77" s="231">
        <v>397247.5</v>
      </c>
      <c r="Y77" s="231"/>
      <c r="Z77" s="231"/>
      <c r="AA77" s="231">
        <v>78019.8</v>
      </c>
      <c r="AB77" s="231">
        <v>27675.71</v>
      </c>
      <c r="AC77" s="231"/>
      <c r="AD77" s="76">
        <f t="shared" si="7"/>
        <v>591241.12</v>
      </c>
      <c r="AE77" s="31">
        <f t="shared" si="8"/>
        <v>768.39</v>
      </c>
      <c r="AF77" s="21">
        <f t="shared" si="9"/>
        <v>590472.73</v>
      </c>
      <c r="AG77" s="15">
        <f t="shared" si="10"/>
        <v>632786.54</v>
      </c>
      <c r="AH77" s="16">
        <f t="shared" si="11"/>
        <v>502943.01</v>
      </c>
      <c r="AI77" s="26">
        <f t="shared" si="12"/>
        <v>129843.53000000003</v>
      </c>
    </row>
    <row r="78" spans="1:35" x14ac:dyDescent="0.2">
      <c r="A78" s="1" t="s">
        <v>481</v>
      </c>
      <c r="B78" s="1" t="s">
        <v>482</v>
      </c>
      <c r="C78" s="66">
        <v>3743</v>
      </c>
      <c r="D78" s="67" t="s">
        <v>1152</v>
      </c>
      <c r="E78" s="251" t="s">
        <v>3091</v>
      </c>
      <c r="F78" s="229">
        <v>169438.43</v>
      </c>
      <c r="H78" s="229">
        <v>60534.2</v>
      </c>
      <c r="I78" s="251">
        <v>699713.56</v>
      </c>
      <c r="J78" s="251">
        <v>38283.879999999997</v>
      </c>
      <c r="N78" s="233">
        <v>130</v>
      </c>
      <c r="P78" s="251">
        <v>160</v>
      </c>
      <c r="Q78" s="251">
        <v>1625943.2</v>
      </c>
      <c r="S78" s="230">
        <v>281476.74</v>
      </c>
      <c r="V78" s="230">
        <v>80140</v>
      </c>
      <c r="X78" s="231">
        <v>236692</v>
      </c>
      <c r="AA78" s="231">
        <v>60106.05</v>
      </c>
      <c r="AB78" s="231">
        <v>32187.89</v>
      </c>
      <c r="AD78" s="76">
        <f t="shared" si="7"/>
        <v>229972.63</v>
      </c>
      <c r="AE78" s="31">
        <f t="shared" si="8"/>
        <v>130</v>
      </c>
      <c r="AF78" s="21">
        <f t="shared" si="9"/>
        <v>229842.63</v>
      </c>
      <c r="AG78" s="15">
        <f t="shared" si="10"/>
        <v>361616.74</v>
      </c>
      <c r="AH78" s="16">
        <f t="shared" si="11"/>
        <v>328985.94</v>
      </c>
      <c r="AI78" s="26">
        <f t="shared" si="12"/>
        <v>32630.799999999988</v>
      </c>
    </row>
    <row r="79" spans="1:35" x14ac:dyDescent="0.2">
      <c r="A79" s="1" t="s">
        <v>481</v>
      </c>
      <c r="B79" s="1" t="s">
        <v>482</v>
      </c>
      <c r="C79" s="66">
        <v>3747</v>
      </c>
      <c r="D79" s="67" t="s">
        <v>1153</v>
      </c>
      <c r="E79" s="251" t="s">
        <v>3092</v>
      </c>
      <c r="F79" s="229">
        <v>100206.66</v>
      </c>
      <c r="H79" s="229">
        <v>70777.38</v>
      </c>
      <c r="I79" s="251">
        <v>423782.91</v>
      </c>
      <c r="J79" s="251">
        <v>67888.78</v>
      </c>
      <c r="Q79" s="251">
        <v>1700209.39</v>
      </c>
      <c r="S79" s="230">
        <v>365979.81</v>
      </c>
      <c r="V79" s="230">
        <v>214260</v>
      </c>
      <c r="X79" s="231">
        <v>405882</v>
      </c>
      <c r="AA79" s="231">
        <v>115060.6</v>
      </c>
      <c r="AB79" s="231">
        <v>22902.03</v>
      </c>
      <c r="AD79" s="76">
        <f t="shared" si="7"/>
        <v>170984.04</v>
      </c>
      <c r="AE79" s="31">
        <f t="shared" si="8"/>
        <v>0</v>
      </c>
      <c r="AF79" s="21">
        <f t="shared" si="9"/>
        <v>170984.04</v>
      </c>
      <c r="AG79" s="15">
        <f t="shared" si="10"/>
        <v>580239.81000000006</v>
      </c>
      <c r="AH79" s="16">
        <f t="shared" si="11"/>
        <v>543844.63</v>
      </c>
      <c r="AI79" s="26">
        <f t="shared" si="12"/>
        <v>36395.180000000051</v>
      </c>
    </row>
    <row r="80" spans="1:35" x14ac:dyDescent="0.2">
      <c r="A80" s="1" t="s">
        <v>481</v>
      </c>
      <c r="B80" s="1" t="s">
        <v>482</v>
      </c>
      <c r="C80" s="66">
        <v>3095</v>
      </c>
      <c r="D80" s="67" t="s">
        <v>1154</v>
      </c>
      <c r="E80" s="251" t="s">
        <v>3093</v>
      </c>
      <c r="F80" s="229">
        <v>223978.89</v>
      </c>
      <c r="H80" s="229">
        <v>54572.36</v>
      </c>
      <c r="I80" s="251">
        <v>388808.07</v>
      </c>
      <c r="J80" s="251">
        <v>53187.44</v>
      </c>
      <c r="P80" s="251">
        <v>10263</v>
      </c>
      <c r="Q80" s="251">
        <v>1448416.88</v>
      </c>
      <c r="S80" s="230">
        <v>253987.20000000001</v>
      </c>
      <c r="V80" s="230">
        <v>249360</v>
      </c>
      <c r="W80" s="230">
        <v>500</v>
      </c>
      <c r="X80" s="231">
        <v>370630</v>
      </c>
      <c r="AA80" s="231">
        <v>78947.899999999994</v>
      </c>
      <c r="AB80" s="231">
        <v>22024.43</v>
      </c>
      <c r="AD80" s="76">
        <f t="shared" si="7"/>
        <v>278551.25</v>
      </c>
      <c r="AE80" s="31">
        <f t="shared" si="8"/>
        <v>0</v>
      </c>
      <c r="AF80" s="21">
        <f t="shared" si="9"/>
        <v>278551.25</v>
      </c>
      <c r="AG80" s="15">
        <f t="shared" si="10"/>
        <v>503847.2</v>
      </c>
      <c r="AH80" s="16">
        <f t="shared" si="11"/>
        <v>471602.33</v>
      </c>
      <c r="AI80" s="26">
        <f t="shared" si="12"/>
        <v>32244.869999999995</v>
      </c>
    </row>
    <row r="81" spans="1:35" x14ac:dyDescent="0.2">
      <c r="A81" s="1" t="s">
        <v>481</v>
      </c>
      <c r="B81" s="1" t="s">
        <v>482</v>
      </c>
      <c r="C81" s="66">
        <v>1530</v>
      </c>
      <c r="D81" s="67" t="s">
        <v>1155</v>
      </c>
      <c r="E81" s="251" t="s">
        <v>3094</v>
      </c>
      <c r="F81" s="229">
        <v>206900.36</v>
      </c>
      <c r="H81" s="229">
        <v>17704.63</v>
      </c>
      <c r="I81" s="251">
        <v>440194.11</v>
      </c>
      <c r="J81" s="251">
        <v>242323.20000000001</v>
      </c>
      <c r="Q81" s="251">
        <v>2079850.72</v>
      </c>
      <c r="S81" s="230">
        <v>229379.68</v>
      </c>
      <c r="V81" s="230">
        <v>144800</v>
      </c>
      <c r="X81" s="231">
        <v>254542</v>
      </c>
      <c r="AA81" s="231">
        <v>62044.61</v>
      </c>
      <c r="AB81" s="231">
        <v>32903.68</v>
      </c>
      <c r="AD81" s="76">
        <f t="shared" si="7"/>
        <v>224604.99</v>
      </c>
      <c r="AE81" s="31">
        <f t="shared" si="8"/>
        <v>0</v>
      </c>
      <c r="AF81" s="21">
        <f t="shared" si="9"/>
        <v>224604.99</v>
      </c>
      <c r="AG81" s="15">
        <f t="shared" si="10"/>
        <v>374179.68</v>
      </c>
      <c r="AH81" s="16">
        <f t="shared" si="11"/>
        <v>349490.29</v>
      </c>
      <c r="AI81" s="26">
        <f t="shared" si="12"/>
        <v>24689.390000000014</v>
      </c>
    </row>
    <row r="82" spans="1:35" x14ac:dyDescent="0.2">
      <c r="A82" s="1" t="s">
        <v>481</v>
      </c>
      <c r="B82" s="1" t="s">
        <v>482</v>
      </c>
      <c r="C82" s="66">
        <v>4004</v>
      </c>
      <c r="D82" s="67" t="s">
        <v>1156</v>
      </c>
      <c r="E82" s="251" t="s">
        <v>3095</v>
      </c>
      <c r="F82" s="229">
        <v>128692.44</v>
      </c>
      <c r="H82" s="229">
        <v>24226.52</v>
      </c>
      <c r="I82" s="251">
        <v>426708.94</v>
      </c>
      <c r="J82" s="251">
        <v>75505.25</v>
      </c>
      <c r="Q82" s="251">
        <v>1478004.6</v>
      </c>
      <c r="S82" s="230">
        <v>277370.92</v>
      </c>
      <c r="V82" s="230">
        <v>74820</v>
      </c>
      <c r="X82" s="231">
        <v>211437.92</v>
      </c>
      <c r="AA82" s="231">
        <v>66815.7</v>
      </c>
      <c r="AB82" s="231">
        <v>23146.01</v>
      </c>
      <c r="AD82" s="76">
        <f t="shared" si="7"/>
        <v>152918.96</v>
      </c>
      <c r="AE82" s="31">
        <f t="shared" si="8"/>
        <v>0</v>
      </c>
      <c r="AF82" s="21">
        <f t="shared" si="9"/>
        <v>152918.96</v>
      </c>
      <c r="AG82" s="15">
        <f t="shared" si="10"/>
        <v>352190.92</v>
      </c>
      <c r="AH82" s="16">
        <f t="shared" si="11"/>
        <v>301399.63</v>
      </c>
      <c r="AI82" s="26">
        <f t="shared" si="12"/>
        <v>50791.289999999979</v>
      </c>
    </row>
    <row r="83" spans="1:35" x14ac:dyDescent="0.2">
      <c r="A83" s="1" t="s">
        <v>481</v>
      </c>
      <c r="B83" s="1" t="s">
        <v>482</v>
      </c>
      <c r="C83" s="66">
        <v>6265</v>
      </c>
      <c r="D83" s="67" t="s">
        <v>1157</v>
      </c>
      <c r="E83" s="251" t="s">
        <v>3096</v>
      </c>
      <c r="F83" s="229">
        <v>273063.64</v>
      </c>
      <c r="H83" s="229">
        <v>64022.51</v>
      </c>
      <c r="I83" s="251">
        <v>170142.85</v>
      </c>
      <c r="J83" s="251">
        <v>752859.77</v>
      </c>
      <c r="N83" s="233">
        <v>100</v>
      </c>
      <c r="Q83" s="251">
        <v>1774409.19</v>
      </c>
      <c r="S83" s="230">
        <v>321570.26</v>
      </c>
      <c r="T83" s="230">
        <v>29400</v>
      </c>
      <c r="V83" s="230">
        <v>277820</v>
      </c>
      <c r="X83" s="231">
        <v>433680</v>
      </c>
      <c r="AA83" s="231">
        <v>107863.75</v>
      </c>
      <c r="AB83" s="231">
        <v>41418.61</v>
      </c>
      <c r="AD83" s="76">
        <f t="shared" si="7"/>
        <v>337086.15</v>
      </c>
      <c r="AE83" s="31">
        <f t="shared" si="8"/>
        <v>100</v>
      </c>
      <c r="AF83" s="21">
        <f t="shared" si="9"/>
        <v>336986.15</v>
      </c>
      <c r="AG83" s="15">
        <f t="shared" si="10"/>
        <v>628790.26</v>
      </c>
      <c r="AH83" s="16">
        <f t="shared" si="11"/>
        <v>582962.36</v>
      </c>
      <c r="AI83" s="26">
        <f t="shared" si="12"/>
        <v>45827.900000000023</v>
      </c>
    </row>
    <row r="84" spans="1:35" x14ac:dyDescent="0.2">
      <c r="A84" s="1" t="s">
        <v>481</v>
      </c>
      <c r="B84" s="1" t="s">
        <v>482</v>
      </c>
      <c r="C84" s="66">
        <v>4051</v>
      </c>
      <c r="D84" s="67" t="s">
        <v>1158</v>
      </c>
      <c r="E84" s="251" t="s">
        <v>3097</v>
      </c>
      <c r="F84" s="229">
        <v>108436.07</v>
      </c>
      <c r="H84" s="229">
        <v>77825.88</v>
      </c>
      <c r="I84" s="251">
        <v>545709.61</v>
      </c>
      <c r="J84" s="251">
        <v>62513.72</v>
      </c>
      <c r="Q84" s="251">
        <v>1568940.19</v>
      </c>
      <c r="S84" s="230">
        <v>344228.48</v>
      </c>
      <c r="T84" s="230">
        <v>17100</v>
      </c>
      <c r="V84" s="230">
        <v>327460</v>
      </c>
      <c r="X84" s="231">
        <v>509766</v>
      </c>
      <c r="AA84" s="231">
        <v>88076.23</v>
      </c>
      <c r="AB84" s="231">
        <v>24563.34</v>
      </c>
      <c r="AD84" s="76">
        <f t="shared" si="7"/>
        <v>186261.95</v>
      </c>
      <c r="AE84" s="31">
        <f t="shared" si="8"/>
        <v>0</v>
      </c>
      <c r="AF84" s="21">
        <f t="shared" si="9"/>
        <v>186261.95</v>
      </c>
      <c r="AG84" s="15">
        <f t="shared" si="10"/>
        <v>688788.47999999998</v>
      </c>
      <c r="AH84" s="16">
        <f t="shared" si="11"/>
        <v>622405.56999999995</v>
      </c>
      <c r="AI84" s="26">
        <f t="shared" si="12"/>
        <v>66382.910000000033</v>
      </c>
    </row>
    <row r="85" spans="1:35" x14ac:dyDescent="0.2">
      <c r="A85" s="1" t="s">
        <v>481</v>
      </c>
      <c r="B85" s="1" t="s">
        <v>482</v>
      </c>
      <c r="C85" s="66">
        <v>3423</v>
      </c>
      <c r="D85" s="67" t="s">
        <v>1159</v>
      </c>
      <c r="E85" s="251" t="s">
        <v>3098</v>
      </c>
      <c r="F85" s="229">
        <v>211534.36</v>
      </c>
      <c r="H85" s="229">
        <v>23682.86</v>
      </c>
      <c r="I85" s="251">
        <v>415379.7</v>
      </c>
      <c r="J85" s="251">
        <v>39129.31</v>
      </c>
      <c r="Q85" s="251">
        <v>1499346.49</v>
      </c>
      <c r="S85" s="230">
        <v>333757.39</v>
      </c>
      <c r="V85" s="230">
        <v>184500</v>
      </c>
      <c r="X85" s="231">
        <v>374813.98</v>
      </c>
      <c r="AA85" s="231">
        <v>73879.8</v>
      </c>
      <c r="AB85" s="231">
        <v>27673.19</v>
      </c>
      <c r="AD85" s="76">
        <f t="shared" si="7"/>
        <v>235217.21999999997</v>
      </c>
      <c r="AE85" s="31">
        <f t="shared" si="8"/>
        <v>0</v>
      </c>
      <c r="AF85" s="21">
        <f t="shared" si="9"/>
        <v>235217.21999999997</v>
      </c>
      <c r="AG85" s="15">
        <f t="shared" si="10"/>
        <v>518257.39</v>
      </c>
      <c r="AH85" s="16">
        <f t="shared" si="11"/>
        <v>476366.97</v>
      </c>
      <c r="AI85" s="26">
        <f t="shared" si="12"/>
        <v>41890.420000000042</v>
      </c>
    </row>
    <row r="86" spans="1:35" x14ac:dyDescent="0.2">
      <c r="A86" s="1" t="s">
        <v>481</v>
      </c>
      <c r="B86" s="1" t="s">
        <v>482</v>
      </c>
      <c r="C86" s="66">
        <v>1355</v>
      </c>
      <c r="D86" s="67" t="s">
        <v>1160</v>
      </c>
      <c r="E86" s="251" t="s">
        <v>3206</v>
      </c>
      <c r="F86" s="229">
        <v>110303.54</v>
      </c>
      <c r="H86" s="229">
        <v>40965.360000000001</v>
      </c>
      <c r="I86" s="251">
        <v>429524.79</v>
      </c>
      <c r="J86" s="251">
        <v>26916.31</v>
      </c>
      <c r="N86" s="233">
        <v>3734</v>
      </c>
      <c r="Q86" s="251">
        <v>2293429.0699999998</v>
      </c>
      <c r="S86" s="230">
        <v>166019.94</v>
      </c>
      <c r="V86" s="230">
        <v>49100</v>
      </c>
      <c r="X86" s="231">
        <v>114180</v>
      </c>
      <c r="AA86" s="231">
        <v>72906.080000000002</v>
      </c>
      <c r="AB86" s="231">
        <v>18857.89</v>
      </c>
      <c r="AD86" s="76">
        <f t="shared" si="7"/>
        <v>151268.9</v>
      </c>
      <c r="AE86" s="31">
        <f t="shared" si="8"/>
        <v>3734</v>
      </c>
      <c r="AF86" s="21">
        <f t="shared" si="9"/>
        <v>147534.9</v>
      </c>
      <c r="AG86" s="15">
        <f t="shared" si="10"/>
        <v>215119.94</v>
      </c>
      <c r="AH86" s="16">
        <f t="shared" si="11"/>
        <v>205943.97000000003</v>
      </c>
      <c r="AI86" s="26">
        <f t="shared" si="12"/>
        <v>9175.9699999999721</v>
      </c>
    </row>
    <row r="87" spans="1:35" x14ac:dyDescent="0.2">
      <c r="A87" s="1" t="s">
        <v>485</v>
      </c>
      <c r="B87" s="1" t="s">
        <v>486</v>
      </c>
      <c r="C87" s="66">
        <v>2146</v>
      </c>
      <c r="D87" s="67" t="s">
        <v>1161</v>
      </c>
      <c r="E87" s="251" t="s">
        <v>3099</v>
      </c>
      <c r="F87" s="229">
        <v>472444.22</v>
      </c>
      <c r="H87" s="229">
        <v>49103.21</v>
      </c>
      <c r="I87" s="251">
        <v>591596.13</v>
      </c>
      <c r="J87" s="251">
        <v>48265.98</v>
      </c>
      <c r="Q87" s="251">
        <v>1525529.54</v>
      </c>
      <c r="S87" s="230">
        <v>51384.44</v>
      </c>
      <c r="V87" s="230">
        <v>155480</v>
      </c>
      <c r="X87" s="231">
        <v>198540</v>
      </c>
      <c r="AA87" s="231">
        <v>101047.33</v>
      </c>
      <c r="AB87" s="231">
        <v>9926.7800000000007</v>
      </c>
      <c r="AD87" s="76">
        <f t="shared" si="7"/>
        <v>521547.43</v>
      </c>
      <c r="AE87" s="31">
        <f t="shared" si="8"/>
        <v>0</v>
      </c>
      <c r="AF87" s="21">
        <f t="shared" si="9"/>
        <v>521547.43</v>
      </c>
      <c r="AG87" s="15">
        <f t="shared" si="10"/>
        <v>206864.44</v>
      </c>
      <c r="AH87" s="16">
        <f t="shared" si="11"/>
        <v>309514.11000000004</v>
      </c>
      <c r="AI87" s="26">
        <f t="shared" si="12"/>
        <v>-102649.67000000004</v>
      </c>
    </row>
    <row r="88" spans="1:35" x14ac:dyDescent="0.2">
      <c r="A88" s="1" t="s">
        <v>485</v>
      </c>
      <c r="B88" s="1" t="s">
        <v>486</v>
      </c>
      <c r="C88" s="66">
        <v>1277</v>
      </c>
      <c r="D88" s="67" t="s">
        <v>1162</v>
      </c>
      <c r="E88" s="251" t="s">
        <v>3100</v>
      </c>
      <c r="F88" s="229">
        <v>319480.25</v>
      </c>
      <c r="H88" s="229">
        <v>14041.08</v>
      </c>
      <c r="I88" s="251">
        <v>2197002.0299999998</v>
      </c>
      <c r="J88" s="251">
        <v>35824.620000000003</v>
      </c>
      <c r="Q88" s="251">
        <v>1451545.03</v>
      </c>
      <c r="S88" s="230">
        <v>21863.42</v>
      </c>
      <c r="V88" s="230">
        <v>184560</v>
      </c>
      <c r="X88" s="231">
        <v>229840</v>
      </c>
      <c r="AA88" s="231">
        <v>47298.01</v>
      </c>
      <c r="AB88" s="231">
        <v>8720.2800000000007</v>
      </c>
      <c r="AD88" s="76">
        <f t="shared" si="7"/>
        <v>333521.33</v>
      </c>
      <c r="AE88" s="31">
        <f t="shared" si="8"/>
        <v>0</v>
      </c>
      <c r="AF88" s="21">
        <f t="shared" si="9"/>
        <v>333521.33</v>
      </c>
      <c r="AG88" s="15">
        <f t="shared" si="10"/>
        <v>206423.41999999998</v>
      </c>
      <c r="AH88" s="16">
        <f t="shared" si="11"/>
        <v>285858.29000000004</v>
      </c>
      <c r="AI88" s="26">
        <f t="shared" si="12"/>
        <v>-79434.870000000054</v>
      </c>
    </row>
    <row r="89" spans="1:35" x14ac:dyDescent="0.2">
      <c r="A89" s="1" t="s">
        <v>485</v>
      </c>
      <c r="B89" s="1" t="s">
        <v>486</v>
      </c>
      <c r="C89" s="66">
        <v>2783</v>
      </c>
      <c r="D89" s="67" t="s">
        <v>1163</v>
      </c>
      <c r="E89" s="251" t="s">
        <v>3101</v>
      </c>
      <c r="F89" s="229">
        <v>789485.52</v>
      </c>
      <c r="H89" s="229">
        <v>20680.47</v>
      </c>
      <c r="I89" s="251">
        <v>2307810.7799999998</v>
      </c>
      <c r="J89" s="251">
        <v>-8254.75</v>
      </c>
      <c r="Q89" s="251">
        <v>328050.34000000003</v>
      </c>
      <c r="S89" s="230">
        <v>24665.23</v>
      </c>
      <c r="T89" s="230">
        <v>215150</v>
      </c>
      <c r="V89" s="230">
        <v>220200</v>
      </c>
      <c r="X89" s="231">
        <v>243044</v>
      </c>
      <c r="AA89" s="231">
        <v>49727.62</v>
      </c>
      <c r="AB89" s="231">
        <v>27658.5</v>
      </c>
      <c r="AD89" s="76">
        <f t="shared" si="7"/>
        <v>810165.99</v>
      </c>
      <c r="AE89" s="31">
        <f t="shared" si="8"/>
        <v>0</v>
      </c>
      <c r="AF89" s="21">
        <f t="shared" si="9"/>
        <v>810165.99</v>
      </c>
      <c r="AG89" s="15">
        <f t="shared" si="10"/>
        <v>460015.23</v>
      </c>
      <c r="AH89" s="16">
        <f t="shared" si="11"/>
        <v>320430.12</v>
      </c>
      <c r="AI89" s="26">
        <f t="shared" si="12"/>
        <v>139585.10999999999</v>
      </c>
    </row>
    <row r="90" spans="1:35" x14ac:dyDescent="0.2">
      <c r="A90" s="1" t="s">
        <v>485</v>
      </c>
      <c r="B90" s="1" t="s">
        <v>486</v>
      </c>
      <c r="C90" s="66">
        <v>1769</v>
      </c>
      <c r="D90" s="67" t="s">
        <v>1164</v>
      </c>
      <c r="E90" s="251" t="s">
        <v>3194</v>
      </c>
      <c r="F90" s="229">
        <v>167019.43</v>
      </c>
      <c r="H90" s="229">
        <v>18493.310000000001</v>
      </c>
      <c r="I90" s="251">
        <v>257169.82</v>
      </c>
      <c r="J90" s="251">
        <v>30165.24</v>
      </c>
      <c r="Q90" s="251">
        <v>1852229.71</v>
      </c>
      <c r="S90" s="230">
        <v>13838.97</v>
      </c>
      <c r="V90" s="230">
        <v>321980</v>
      </c>
      <c r="X90" s="231">
        <v>363060</v>
      </c>
      <c r="AA90" s="231">
        <v>43862.400000000001</v>
      </c>
      <c r="AB90" s="231">
        <v>10760.42</v>
      </c>
      <c r="AD90" s="76">
        <f t="shared" si="7"/>
        <v>185512.74</v>
      </c>
      <c r="AE90" s="31">
        <f t="shared" si="8"/>
        <v>0</v>
      </c>
      <c r="AF90" s="21">
        <f t="shared" si="9"/>
        <v>185512.74</v>
      </c>
      <c r="AG90" s="15">
        <f t="shared" si="10"/>
        <v>335818.97</v>
      </c>
      <c r="AH90" s="16">
        <f t="shared" si="11"/>
        <v>417682.82</v>
      </c>
      <c r="AI90" s="26">
        <f t="shared" si="12"/>
        <v>-81863.850000000035</v>
      </c>
    </row>
    <row r="91" spans="1:35" ht="16.5" customHeight="1" x14ac:dyDescent="0.2">
      <c r="A91" s="1" t="s">
        <v>489</v>
      </c>
      <c r="B91" s="1" t="s">
        <v>490</v>
      </c>
      <c r="C91" s="66">
        <v>5781</v>
      </c>
      <c r="D91" s="67" t="s">
        <v>1165</v>
      </c>
      <c r="E91" s="251" t="s">
        <v>3102</v>
      </c>
      <c r="F91" s="229">
        <v>289549.03000000003</v>
      </c>
      <c r="H91" s="229">
        <v>25789.78</v>
      </c>
      <c r="I91" s="251">
        <v>289895.87</v>
      </c>
      <c r="J91" s="251">
        <v>3951.63</v>
      </c>
      <c r="N91" s="233">
        <v>0</v>
      </c>
      <c r="P91" s="251">
        <v>3544.36</v>
      </c>
      <c r="Q91" s="251">
        <v>2452917.63</v>
      </c>
      <c r="S91" s="230">
        <v>510806.51</v>
      </c>
      <c r="V91" s="230">
        <v>423300</v>
      </c>
      <c r="W91" s="230">
        <v>7000</v>
      </c>
      <c r="X91" s="231">
        <v>640222</v>
      </c>
      <c r="Y91" s="231">
        <v>4024</v>
      </c>
      <c r="AA91" s="231">
        <v>153007.28</v>
      </c>
      <c r="AB91" s="231">
        <v>8498.84</v>
      </c>
      <c r="AD91" s="76">
        <f t="shared" si="7"/>
        <v>315338.81000000006</v>
      </c>
      <c r="AE91" s="31">
        <f t="shared" si="8"/>
        <v>0</v>
      </c>
      <c r="AF91" s="21">
        <f t="shared" si="9"/>
        <v>315338.81000000006</v>
      </c>
      <c r="AG91" s="15">
        <f t="shared" si="10"/>
        <v>941106.51</v>
      </c>
      <c r="AH91" s="16">
        <f t="shared" si="11"/>
        <v>805752.12</v>
      </c>
      <c r="AI91" s="26">
        <f t="shared" si="12"/>
        <v>135354.39000000001</v>
      </c>
    </row>
    <row r="92" spans="1:35" x14ac:dyDescent="0.2">
      <c r="A92" s="1" t="s">
        <v>489</v>
      </c>
      <c r="B92" s="1" t="s">
        <v>490</v>
      </c>
      <c r="C92" s="66">
        <v>2515</v>
      </c>
      <c r="D92" s="67" t="s">
        <v>1166</v>
      </c>
      <c r="E92" s="251" t="s">
        <v>3103</v>
      </c>
      <c r="F92" s="229">
        <v>79236.02</v>
      </c>
      <c r="G92" s="229">
        <v>0</v>
      </c>
      <c r="H92" s="229">
        <v>30920.81</v>
      </c>
      <c r="I92" s="251">
        <v>17315.150000000001</v>
      </c>
      <c r="J92" s="251">
        <v>34617.71</v>
      </c>
      <c r="L92" s="233">
        <v>0</v>
      </c>
      <c r="Q92" s="251">
        <v>1997915.47</v>
      </c>
      <c r="S92" s="230">
        <v>267241.46000000002</v>
      </c>
      <c r="T92" s="230">
        <v>20000</v>
      </c>
      <c r="V92" s="230">
        <v>256400</v>
      </c>
      <c r="W92" s="230">
        <v>3000</v>
      </c>
      <c r="X92" s="231">
        <v>358270.34</v>
      </c>
      <c r="Y92" s="231">
        <v>4084</v>
      </c>
      <c r="AA92" s="231">
        <v>67226.259999999995</v>
      </c>
      <c r="AB92" s="231">
        <v>6294.58</v>
      </c>
      <c r="AD92" s="76">
        <f t="shared" si="7"/>
        <v>110156.83</v>
      </c>
      <c r="AE92" s="31">
        <f t="shared" si="8"/>
        <v>0</v>
      </c>
      <c r="AF92" s="21">
        <f t="shared" si="9"/>
        <v>110156.83</v>
      </c>
      <c r="AG92" s="15">
        <f t="shared" si="10"/>
        <v>546641.46</v>
      </c>
      <c r="AH92" s="16">
        <f t="shared" si="11"/>
        <v>435875.18000000005</v>
      </c>
      <c r="AI92" s="26">
        <f t="shared" si="12"/>
        <v>110766.27999999991</v>
      </c>
    </row>
    <row r="93" spans="1:35" x14ac:dyDescent="0.2">
      <c r="A93" s="1" t="s">
        <v>489</v>
      </c>
      <c r="B93" s="1" t="s">
        <v>490</v>
      </c>
      <c r="C93" s="66">
        <v>3488</v>
      </c>
      <c r="D93" s="67" t="s">
        <v>1167</v>
      </c>
      <c r="E93" s="251" t="s">
        <v>3104</v>
      </c>
      <c r="F93" s="229">
        <v>263994.46999999997</v>
      </c>
      <c r="H93" s="229">
        <v>29098.62</v>
      </c>
      <c r="I93" s="251">
        <v>5</v>
      </c>
      <c r="J93" s="251">
        <v>190923.19</v>
      </c>
      <c r="N93" s="233">
        <v>163</v>
      </c>
      <c r="P93" s="251">
        <v>44240.35</v>
      </c>
      <c r="Q93" s="251">
        <v>2154589.06</v>
      </c>
      <c r="S93" s="230">
        <v>431368.73</v>
      </c>
      <c r="V93" s="230">
        <v>341820</v>
      </c>
      <c r="W93" s="230">
        <v>6000</v>
      </c>
      <c r="X93" s="231">
        <v>602719</v>
      </c>
      <c r="Y93" s="231">
        <v>3946</v>
      </c>
      <c r="AA93" s="231">
        <v>122359.85</v>
      </c>
      <c r="AB93" s="231">
        <v>15725.92</v>
      </c>
      <c r="AD93" s="76">
        <f t="shared" si="7"/>
        <v>293093.08999999997</v>
      </c>
      <c r="AE93" s="31">
        <f t="shared" si="8"/>
        <v>163</v>
      </c>
      <c r="AF93" s="21">
        <f t="shared" si="9"/>
        <v>292930.08999999997</v>
      </c>
      <c r="AG93" s="15">
        <f t="shared" si="10"/>
        <v>779188.73</v>
      </c>
      <c r="AH93" s="16">
        <f t="shared" si="11"/>
        <v>744750.77</v>
      </c>
      <c r="AI93" s="26">
        <f t="shared" si="12"/>
        <v>34437.959999999963</v>
      </c>
    </row>
    <row r="94" spans="1:35" x14ac:dyDescent="0.2">
      <c r="A94" s="1" t="s">
        <v>489</v>
      </c>
      <c r="B94" s="1" t="s">
        <v>490</v>
      </c>
      <c r="C94" s="66">
        <v>5980</v>
      </c>
      <c r="D94" s="67" t="s">
        <v>1168</v>
      </c>
      <c r="E94" s="251" t="s">
        <v>3105</v>
      </c>
      <c r="F94" s="229">
        <v>337288.4</v>
      </c>
      <c r="G94" s="229">
        <v>0</v>
      </c>
      <c r="H94" s="229">
        <v>51738.8</v>
      </c>
      <c r="I94" s="251">
        <v>4887.76</v>
      </c>
      <c r="J94" s="251">
        <v>46</v>
      </c>
      <c r="N94" s="233">
        <v>500</v>
      </c>
      <c r="P94" s="251">
        <v>-4494</v>
      </c>
      <c r="Q94" s="251">
        <v>679279.9</v>
      </c>
      <c r="S94" s="230">
        <v>538870.14</v>
      </c>
      <c r="V94" s="230">
        <v>305880</v>
      </c>
      <c r="X94" s="231">
        <v>541098</v>
      </c>
      <c r="Y94" s="231">
        <v>3946</v>
      </c>
      <c r="AA94" s="231">
        <v>204677.1</v>
      </c>
      <c r="AB94" s="231">
        <v>4886.68</v>
      </c>
      <c r="AD94" s="76">
        <f t="shared" si="7"/>
        <v>389027.2</v>
      </c>
      <c r="AE94" s="31">
        <f t="shared" si="8"/>
        <v>500</v>
      </c>
      <c r="AF94" s="21">
        <f t="shared" si="9"/>
        <v>388527.2</v>
      </c>
      <c r="AG94" s="15">
        <f t="shared" si="10"/>
        <v>844750.14</v>
      </c>
      <c r="AH94" s="16">
        <f t="shared" si="11"/>
        <v>754607.78</v>
      </c>
      <c r="AI94" s="26">
        <f t="shared" si="12"/>
        <v>90142.359999999986</v>
      </c>
    </row>
    <row r="95" spans="1:35" x14ac:dyDescent="0.2">
      <c r="A95" s="1" t="s">
        <v>489</v>
      </c>
      <c r="B95" s="1" t="s">
        <v>490</v>
      </c>
      <c r="C95" s="66">
        <v>4020</v>
      </c>
      <c r="D95" s="67" t="s">
        <v>1169</v>
      </c>
      <c r="E95" s="251" t="s">
        <v>3106</v>
      </c>
      <c r="F95" s="229">
        <v>300736.7</v>
      </c>
      <c r="H95" s="229">
        <v>35040.57</v>
      </c>
      <c r="I95" s="251">
        <v>5116.26</v>
      </c>
      <c r="J95" s="251">
        <v>100564.4</v>
      </c>
      <c r="P95" s="251">
        <v>-10149.129999999999</v>
      </c>
      <c r="Q95" s="251">
        <v>2305013.7999999998</v>
      </c>
      <c r="S95" s="230">
        <v>312777.71999999997</v>
      </c>
      <c r="V95" s="230">
        <v>348800</v>
      </c>
      <c r="W95" s="230">
        <v>5000</v>
      </c>
      <c r="X95" s="231">
        <v>559030</v>
      </c>
      <c r="AA95" s="231">
        <v>210850.31</v>
      </c>
      <c r="AB95" s="231">
        <v>6167.04</v>
      </c>
      <c r="AD95" s="76">
        <f t="shared" si="7"/>
        <v>335777.27</v>
      </c>
      <c r="AE95" s="31">
        <f t="shared" si="8"/>
        <v>0</v>
      </c>
      <c r="AF95" s="21">
        <f t="shared" si="9"/>
        <v>335777.27</v>
      </c>
      <c r="AG95" s="15">
        <f t="shared" si="10"/>
        <v>666577.72</v>
      </c>
      <c r="AH95" s="16">
        <f t="shared" si="11"/>
        <v>776047.35000000009</v>
      </c>
      <c r="AI95" s="26">
        <f t="shared" si="12"/>
        <v>-109469.63000000012</v>
      </c>
    </row>
    <row r="96" spans="1:35" x14ac:dyDescent="0.2">
      <c r="A96" s="1" t="s">
        <v>489</v>
      </c>
      <c r="B96" s="1" t="s">
        <v>490</v>
      </c>
      <c r="C96" s="66">
        <v>4210</v>
      </c>
      <c r="D96" s="67" t="s">
        <v>1170</v>
      </c>
      <c r="E96" s="251" t="s">
        <v>3107</v>
      </c>
      <c r="F96" s="229">
        <v>220850.17</v>
      </c>
      <c r="H96" s="229">
        <v>46352.5</v>
      </c>
      <c r="I96" s="251">
        <v>4</v>
      </c>
      <c r="J96" s="251">
        <v>17914.88</v>
      </c>
      <c r="N96" s="233">
        <v>256.14</v>
      </c>
      <c r="P96" s="251">
        <v>78026.899999999994</v>
      </c>
      <c r="Q96" s="251">
        <v>266818</v>
      </c>
      <c r="S96" s="230">
        <v>521754.74</v>
      </c>
      <c r="U96" s="230">
        <v>6.64</v>
      </c>
      <c r="V96" s="230">
        <v>342320</v>
      </c>
      <c r="W96" s="230">
        <v>6000</v>
      </c>
      <c r="X96" s="231">
        <v>584634</v>
      </c>
      <c r="AA96" s="231">
        <v>101115.52</v>
      </c>
      <c r="AB96" s="231">
        <v>2245</v>
      </c>
      <c r="AD96" s="76">
        <f t="shared" si="7"/>
        <v>267202.67000000004</v>
      </c>
      <c r="AE96" s="31">
        <f t="shared" si="8"/>
        <v>256.14</v>
      </c>
      <c r="AF96" s="21">
        <f t="shared" si="9"/>
        <v>266946.53000000003</v>
      </c>
      <c r="AG96" s="15">
        <f t="shared" si="10"/>
        <v>870081.38</v>
      </c>
      <c r="AH96" s="16">
        <f t="shared" si="11"/>
        <v>687994.52</v>
      </c>
      <c r="AI96" s="26">
        <f t="shared" si="12"/>
        <v>182086.86</v>
      </c>
    </row>
    <row r="97" spans="1:35" x14ac:dyDescent="0.2">
      <c r="A97" s="1" t="s">
        <v>489</v>
      </c>
      <c r="B97" s="1" t="s">
        <v>490</v>
      </c>
      <c r="C97" s="66">
        <v>3316</v>
      </c>
      <c r="D97" s="67" t="s">
        <v>1171</v>
      </c>
      <c r="E97" s="251" t="s">
        <v>3108</v>
      </c>
      <c r="F97" s="229">
        <v>149541.29</v>
      </c>
      <c r="H97" s="229">
        <v>38148.959999999999</v>
      </c>
      <c r="I97" s="251">
        <v>5</v>
      </c>
      <c r="J97" s="251">
        <v>74.97</v>
      </c>
      <c r="N97" s="233">
        <v>1986.91</v>
      </c>
      <c r="P97" s="251">
        <v>605.55999999999995</v>
      </c>
      <c r="Q97" s="251">
        <v>1877398.81</v>
      </c>
      <c r="S97" s="230">
        <v>133694.07999999999</v>
      </c>
      <c r="V97" s="230">
        <v>131660</v>
      </c>
      <c r="W97" s="230">
        <v>1500</v>
      </c>
      <c r="X97" s="231">
        <v>219990</v>
      </c>
      <c r="AA97" s="231">
        <v>34902.94</v>
      </c>
      <c r="AB97" s="231">
        <v>39.97</v>
      </c>
      <c r="AD97" s="76">
        <f t="shared" si="7"/>
        <v>187690.25</v>
      </c>
      <c r="AE97" s="31">
        <f t="shared" si="8"/>
        <v>1986.91</v>
      </c>
      <c r="AF97" s="21">
        <f t="shared" si="9"/>
        <v>185703.34</v>
      </c>
      <c r="AG97" s="15">
        <f t="shared" si="10"/>
        <v>266854.07999999996</v>
      </c>
      <c r="AH97" s="16">
        <f t="shared" si="11"/>
        <v>254932.91</v>
      </c>
      <c r="AI97" s="26">
        <f t="shared" si="12"/>
        <v>11921.169999999955</v>
      </c>
    </row>
    <row r="98" spans="1:35" x14ac:dyDescent="0.2">
      <c r="A98" s="1" t="s">
        <v>489</v>
      </c>
      <c r="B98" s="1" t="s">
        <v>490</v>
      </c>
      <c r="C98" s="66">
        <v>6867</v>
      </c>
      <c r="D98" s="67" t="s">
        <v>1172</v>
      </c>
      <c r="E98" s="251" t="s">
        <v>3109</v>
      </c>
      <c r="F98" s="229">
        <v>127186.69</v>
      </c>
      <c r="H98" s="229">
        <v>44726.19</v>
      </c>
      <c r="I98" s="251">
        <v>485130.03</v>
      </c>
      <c r="J98" s="251">
        <v>26512.19</v>
      </c>
      <c r="N98" s="233">
        <v>655.75</v>
      </c>
      <c r="P98" s="251">
        <v>6593</v>
      </c>
      <c r="Q98" s="251">
        <v>804941.61</v>
      </c>
      <c r="S98" s="230">
        <v>425462.27</v>
      </c>
      <c r="U98" s="230">
        <v>1.89</v>
      </c>
      <c r="V98" s="230">
        <v>276660</v>
      </c>
      <c r="W98" s="230">
        <v>6000</v>
      </c>
      <c r="X98" s="231">
        <v>491601.84</v>
      </c>
      <c r="AA98" s="231">
        <v>162825.93</v>
      </c>
      <c r="AB98" s="231">
        <v>7568.1</v>
      </c>
      <c r="AD98" s="76">
        <f t="shared" si="7"/>
        <v>171912.88</v>
      </c>
      <c r="AE98" s="31">
        <f t="shared" si="8"/>
        <v>655.75</v>
      </c>
      <c r="AF98" s="21">
        <f t="shared" si="9"/>
        <v>171257.13</v>
      </c>
      <c r="AG98" s="15">
        <f t="shared" si="10"/>
        <v>708124.16000000003</v>
      </c>
      <c r="AH98" s="16">
        <f t="shared" si="11"/>
        <v>661995.87</v>
      </c>
      <c r="AI98" s="26">
        <f t="shared" si="12"/>
        <v>46128.290000000037</v>
      </c>
    </row>
    <row r="99" spans="1:35" x14ac:dyDescent="0.2">
      <c r="A99" s="1" t="s">
        <v>489</v>
      </c>
      <c r="B99" s="1" t="s">
        <v>490</v>
      </c>
      <c r="C99" s="66">
        <v>3657</v>
      </c>
      <c r="D99" s="67" t="s">
        <v>1173</v>
      </c>
      <c r="E99" s="251" t="s">
        <v>3110</v>
      </c>
      <c r="F99" s="229">
        <v>422704.85</v>
      </c>
      <c r="H99" s="229">
        <v>43589.21</v>
      </c>
      <c r="I99" s="251">
        <v>3</v>
      </c>
      <c r="J99" s="251">
        <v>37.01</v>
      </c>
      <c r="N99" s="233">
        <v>154</v>
      </c>
      <c r="P99" s="251">
        <v>31796.99</v>
      </c>
      <c r="Q99" s="251">
        <v>2543552.06</v>
      </c>
      <c r="S99" s="230">
        <v>287290.57</v>
      </c>
      <c r="V99" s="230">
        <v>222580</v>
      </c>
      <c r="W99" s="230">
        <v>4000</v>
      </c>
      <c r="X99" s="231">
        <v>347196</v>
      </c>
      <c r="Y99" s="231">
        <v>3786</v>
      </c>
      <c r="AA99" s="231">
        <v>80619.56</v>
      </c>
      <c r="AB99" s="231">
        <v>73.94</v>
      </c>
      <c r="AD99" s="76">
        <f t="shared" si="7"/>
        <v>466294.06</v>
      </c>
      <c r="AE99" s="31">
        <f t="shared" si="8"/>
        <v>154</v>
      </c>
      <c r="AF99" s="21">
        <f t="shared" si="9"/>
        <v>466140.06</v>
      </c>
      <c r="AG99" s="15">
        <f t="shared" si="10"/>
        <v>513870.57</v>
      </c>
      <c r="AH99" s="16">
        <f t="shared" si="11"/>
        <v>431675.5</v>
      </c>
      <c r="AI99" s="26">
        <f t="shared" si="12"/>
        <v>82195.070000000007</v>
      </c>
    </row>
    <row r="100" spans="1:35" x14ac:dyDescent="0.2">
      <c r="A100" s="1" t="s">
        <v>489</v>
      </c>
      <c r="B100" s="1" t="s">
        <v>490</v>
      </c>
      <c r="C100" s="66">
        <v>6817</v>
      </c>
      <c r="D100" s="67" t="s">
        <v>1174</v>
      </c>
      <c r="E100" s="251" t="s">
        <v>3111</v>
      </c>
      <c r="F100" s="229">
        <v>235492</v>
      </c>
      <c r="H100" s="229">
        <v>65986.38</v>
      </c>
      <c r="I100" s="251">
        <v>116805.64</v>
      </c>
      <c r="J100" s="251">
        <v>58</v>
      </c>
      <c r="N100" s="233">
        <v>103</v>
      </c>
      <c r="P100" s="251">
        <v>19</v>
      </c>
      <c r="Q100" s="251">
        <v>1708771</v>
      </c>
      <c r="S100" s="230">
        <v>452118.35</v>
      </c>
      <c r="V100" s="230">
        <v>279760</v>
      </c>
      <c r="W100" s="230">
        <v>6000</v>
      </c>
      <c r="X100" s="231">
        <v>509470</v>
      </c>
      <c r="Y100" s="231">
        <v>4184</v>
      </c>
      <c r="AA100" s="231">
        <v>187323.78</v>
      </c>
      <c r="AB100" s="231">
        <v>18971</v>
      </c>
      <c r="AD100" s="76">
        <f t="shared" si="7"/>
        <v>301478.38</v>
      </c>
      <c r="AE100" s="31">
        <f t="shared" si="8"/>
        <v>103</v>
      </c>
      <c r="AF100" s="21">
        <f t="shared" si="9"/>
        <v>301375.38</v>
      </c>
      <c r="AG100" s="15">
        <f t="shared" si="10"/>
        <v>737878.35</v>
      </c>
      <c r="AH100" s="16">
        <f t="shared" si="11"/>
        <v>719948.78</v>
      </c>
      <c r="AI100" s="26">
        <f t="shared" si="12"/>
        <v>17929.569999999949</v>
      </c>
    </row>
    <row r="101" spans="1:35" x14ac:dyDescent="0.2">
      <c r="A101" s="1" t="s">
        <v>489</v>
      </c>
      <c r="B101" s="1" t="s">
        <v>490</v>
      </c>
      <c r="C101" s="66">
        <v>5077</v>
      </c>
      <c r="D101" s="67" t="s">
        <v>1175</v>
      </c>
      <c r="E101" s="251" t="s">
        <v>3112</v>
      </c>
      <c r="F101" s="229">
        <v>54375.42</v>
      </c>
      <c r="H101" s="229">
        <v>65987.179999999993</v>
      </c>
      <c r="I101" s="251">
        <v>119422.9</v>
      </c>
      <c r="J101" s="251">
        <v>14149.43</v>
      </c>
      <c r="N101" s="233">
        <v>1923</v>
      </c>
      <c r="P101" s="251">
        <v>36979.589999999997</v>
      </c>
      <c r="Q101" s="251">
        <v>2266060.31</v>
      </c>
      <c r="S101" s="230">
        <v>482137.81</v>
      </c>
      <c r="U101" s="230">
        <v>204.92</v>
      </c>
      <c r="V101" s="230">
        <v>335260</v>
      </c>
      <c r="W101" s="230">
        <v>6000</v>
      </c>
      <c r="X101" s="231">
        <v>625536</v>
      </c>
      <c r="Y101" s="231">
        <v>3946</v>
      </c>
      <c r="AA101" s="231">
        <v>167089.03</v>
      </c>
      <c r="AB101" s="231">
        <v>13313.94</v>
      </c>
      <c r="AD101" s="76">
        <f t="shared" si="7"/>
        <v>120362.59999999999</v>
      </c>
      <c r="AE101" s="31">
        <f t="shared" si="8"/>
        <v>1923</v>
      </c>
      <c r="AF101" s="21">
        <f t="shared" si="9"/>
        <v>118439.59999999999</v>
      </c>
      <c r="AG101" s="15">
        <f t="shared" si="10"/>
        <v>823602.73</v>
      </c>
      <c r="AH101" s="16">
        <f t="shared" si="11"/>
        <v>809884.97</v>
      </c>
      <c r="AI101" s="26">
        <f t="shared" si="12"/>
        <v>13717.760000000009</v>
      </c>
    </row>
    <row r="102" spans="1:35" x14ac:dyDescent="0.2">
      <c r="A102" s="1" t="s">
        <v>489</v>
      </c>
      <c r="B102" s="1" t="s">
        <v>490</v>
      </c>
      <c r="C102" s="66">
        <v>3046</v>
      </c>
      <c r="D102" s="67" t="s">
        <v>1176</v>
      </c>
      <c r="E102" s="251" t="s">
        <v>3113</v>
      </c>
      <c r="F102" s="229">
        <v>164305.62</v>
      </c>
      <c r="G102" s="229">
        <v>3884</v>
      </c>
      <c r="H102" s="229">
        <v>33247.870000000003</v>
      </c>
      <c r="I102" s="251">
        <v>4</v>
      </c>
      <c r="J102" s="251">
        <v>5450.64</v>
      </c>
      <c r="P102" s="251">
        <v>-56576.11</v>
      </c>
      <c r="Q102" s="251">
        <v>803987.63</v>
      </c>
      <c r="S102" s="230">
        <v>294686.21000000002</v>
      </c>
      <c r="V102" s="230">
        <v>186900</v>
      </c>
      <c r="W102" s="230">
        <v>3000</v>
      </c>
      <c r="X102" s="231">
        <v>337960</v>
      </c>
      <c r="AA102" s="231">
        <v>130926.88</v>
      </c>
      <c r="AB102" s="231">
        <v>277.77999999999997</v>
      </c>
      <c r="AD102" s="76">
        <f t="shared" si="7"/>
        <v>201437.49</v>
      </c>
      <c r="AE102" s="31">
        <f t="shared" si="8"/>
        <v>0</v>
      </c>
      <c r="AF102" s="21">
        <f t="shared" si="9"/>
        <v>201437.49</v>
      </c>
      <c r="AG102" s="15">
        <f t="shared" si="10"/>
        <v>484586.21</v>
      </c>
      <c r="AH102" s="16">
        <f t="shared" si="11"/>
        <v>469164.66000000003</v>
      </c>
      <c r="AI102" s="26">
        <f t="shared" si="12"/>
        <v>15421.549999999988</v>
      </c>
    </row>
    <row r="103" spans="1:35" x14ac:dyDescent="0.2">
      <c r="A103" s="1" t="s">
        <v>489</v>
      </c>
      <c r="B103" s="1" t="s">
        <v>490</v>
      </c>
      <c r="C103" s="66">
        <v>3486</v>
      </c>
      <c r="D103" s="67" t="s">
        <v>1177</v>
      </c>
      <c r="E103" s="251" t="s">
        <v>3114</v>
      </c>
      <c r="F103" s="229">
        <v>218490.17</v>
      </c>
      <c r="H103" s="229">
        <v>8032.65</v>
      </c>
      <c r="I103" s="251">
        <v>77007.679999999993</v>
      </c>
      <c r="J103" s="251">
        <v>5668</v>
      </c>
      <c r="P103" s="251">
        <v>-2</v>
      </c>
      <c r="Q103" s="251">
        <v>2982456.62</v>
      </c>
      <c r="S103" s="230">
        <v>349999.89</v>
      </c>
      <c r="U103" s="230">
        <v>352.54</v>
      </c>
      <c r="V103" s="230">
        <v>323900</v>
      </c>
      <c r="W103" s="230">
        <v>7000</v>
      </c>
      <c r="X103" s="231">
        <v>467500</v>
      </c>
      <c r="AA103" s="231">
        <v>145119.48000000001</v>
      </c>
      <c r="AB103" s="231">
        <v>3208.48</v>
      </c>
      <c r="AD103" s="76">
        <f t="shared" si="7"/>
        <v>226522.82</v>
      </c>
      <c r="AE103" s="31">
        <f t="shared" si="8"/>
        <v>0</v>
      </c>
      <c r="AF103" s="21">
        <f t="shared" si="9"/>
        <v>226522.82</v>
      </c>
      <c r="AG103" s="15">
        <f t="shared" si="10"/>
        <v>681252.42999999993</v>
      </c>
      <c r="AH103" s="16">
        <f t="shared" si="11"/>
        <v>615827.96</v>
      </c>
      <c r="AI103" s="26">
        <f t="shared" si="12"/>
        <v>65424.469999999972</v>
      </c>
    </row>
    <row r="104" spans="1:35" x14ac:dyDescent="0.2">
      <c r="A104" s="1" t="s">
        <v>489</v>
      </c>
      <c r="B104" s="1" t="s">
        <v>490</v>
      </c>
      <c r="C104" s="66">
        <v>4158</v>
      </c>
      <c r="D104" s="67" t="s">
        <v>1178</v>
      </c>
      <c r="E104" s="251" t="s">
        <v>3115</v>
      </c>
      <c r="F104" s="229">
        <v>320776.36</v>
      </c>
      <c r="H104" s="229">
        <v>32167.22</v>
      </c>
      <c r="I104" s="251">
        <v>5</v>
      </c>
      <c r="J104" s="251">
        <v>162008.24</v>
      </c>
      <c r="N104" s="233">
        <v>141.16999999999999</v>
      </c>
      <c r="P104" s="251">
        <v>123502.11</v>
      </c>
      <c r="Q104" s="251">
        <v>2096504</v>
      </c>
      <c r="S104" s="230">
        <v>447571.23</v>
      </c>
      <c r="V104" s="230">
        <v>306680</v>
      </c>
      <c r="W104" s="230">
        <v>6000</v>
      </c>
      <c r="X104" s="231">
        <v>501330</v>
      </c>
      <c r="AA104" s="231">
        <v>158548.01999999999</v>
      </c>
      <c r="AB104" s="231">
        <v>6723.16</v>
      </c>
      <c r="AD104" s="76">
        <f t="shared" si="7"/>
        <v>352943.57999999996</v>
      </c>
      <c r="AE104" s="31">
        <f t="shared" si="8"/>
        <v>141.16999999999999</v>
      </c>
      <c r="AF104" s="21">
        <f t="shared" si="9"/>
        <v>352802.41</v>
      </c>
      <c r="AG104" s="15">
        <f t="shared" si="10"/>
        <v>760251.23</v>
      </c>
      <c r="AH104" s="16">
        <f t="shared" si="11"/>
        <v>666601.18000000005</v>
      </c>
      <c r="AI104" s="26">
        <f t="shared" si="12"/>
        <v>93650.04999999993</v>
      </c>
    </row>
    <row r="105" spans="1:35" x14ac:dyDescent="0.2">
      <c r="A105" s="1" t="s">
        <v>489</v>
      </c>
      <c r="B105" s="1" t="s">
        <v>490</v>
      </c>
      <c r="C105" s="66">
        <v>4935</v>
      </c>
      <c r="D105" s="67" t="s">
        <v>1179</v>
      </c>
      <c r="E105" s="251" t="s">
        <v>3116</v>
      </c>
      <c r="F105" s="229">
        <v>202259.92</v>
      </c>
      <c r="H105" s="229">
        <v>50950.81</v>
      </c>
      <c r="I105" s="251">
        <v>366168.89</v>
      </c>
      <c r="J105" s="251">
        <v>52242.26</v>
      </c>
      <c r="N105" s="233">
        <v>101948.22</v>
      </c>
      <c r="P105" s="251">
        <v>23782.74</v>
      </c>
      <c r="Q105" s="251">
        <v>4349913</v>
      </c>
      <c r="S105" s="230">
        <v>523728.3</v>
      </c>
      <c r="V105" s="230">
        <v>377880</v>
      </c>
      <c r="W105" s="230">
        <v>5000</v>
      </c>
      <c r="X105" s="231">
        <v>651841</v>
      </c>
      <c r="AA105" s="231">
        <v>184350.48</v>
      </c>
      <c r="AB105" s="231">
        <v>25076.42</v>
      </c>
      <c r="AD105" s="76">
        <f t="shared" si="7"/>
        <v>253210.73</v>
      </c>
      <c r="AE105" s="31">
        <f t="shared" si="8"/>
        <v>101948.22</v>
      </c>
      <c r="AF105" s="21">
        <f t="shared" si="9"/>
        <v>151262.51</v>
      </c>
      <c r="AG105" s="15">
        <f t="shared" si="10"/>
        <v>906608.3</v>
      </c>
      <c r="AH105" s="16">
        <f t="shared" si="11"/>
        <v>861267.9</v>
      </c>
      <c r="AI105" s="26">
        <f t="shared" si="12"/>
        <v>45340.400000000023</v>
      </c>
    </row>
    <row r="106" spans="1:35" x14ac:dyDescent="0.2">
      <c r="A106" s="1" t="s">
        <v>489</v>
      </c>
      <c r="B106" s="1" t="s">
        <v>490</v>
      </c>
      <c r="C106" s="66">
        <v>4567</v>
      </c>
      <c r="D106" s="67" t="s">
        <v>1180</v>
      </c>
      <c r="E106" s="251" t="s">
        <v>3117</v>
      </c>
      <c r="F106" s="229">
        <v>364138.86</v>
      </c>
      <c r="H106" s="229">
        <v>56573.11</v>
      </c>
      <c r="I106" s="251">
        <v>221425.33</v>
      </c>
      <c r="J106" s="251">
        <v>7203.74</v>
      </c>
      <c r="P106" s="251">
        <v>9237.23</v>
      </c>
      <c r="Q106" s="251">
        <v>1350408.04</v>
      </c>
      <c r="S106" s="230">
        <v>464338.11</v>
      </c>
      <c r="U106" s="230">
        <v>19.89</v>
      </c>
      <c r="V106" s="230">
        <v>353900</v>
      </c>
      <c r="W106" s="230">
        <v>6000</v>
      </c>
      <c r="X106" s="231">
        <v>591165</v>
      </c>
      <c r="AA106" s="231">
        <v>169781.91</v>
      </c>
      <c r="AB106" s="231">
        <v>4505</v>
      </c>
      <c r="AD106" s="76">
        <f t="shared" si="7"/>
        <v>420711.97</v>
      </c>
      <c r="AE106" s="31">
        <f t="shared" si="8"/>
        <v>0</v>
      </c>
      <c r="AF106" s="21">
        <f t="shared" si="9"/>
        <v>420711.97</v>
      </c>
      <c r="AG106" s="15">
        <f t="shared" si="10"/>
        <v>824258</v>
      </c>
      <c r="AH106" s="16">
        <f t="shared" si="11"/>
        <v>765451.91</v>
      </c>
      <c r="AI106" s="26">
        <f t="shared" si="12"/>
        <v>58806.089999999967</v>
      </c>
    </row>
    <row r="107" spans="1:35" x14ac:dyDescent="0.2">
      <c r="A107" s="1" t="s">
        <v>489</v>
      </c>
      <c r="B107" s="1" t="s">
        <v>490</v>
      </c>
      <c r="C107" s="66">
        <v>2903</v>
      </c>
      <c r="D107" s="67" t="s">
        <v>1181</v>
      </c>
      <c r="E107" s="251" t="s">
        <v>3200</v>
      </c>
      <c r="F107" s="229">
        <v>310657.62</v>
      </c>
      <c r="H107" s="229">
        <v>33277.32</v>
      </c>
      <c r="I107" s="251">
        <v>130822.15</v>
      </c>
      <c r="J107" s="251">
        <v>5000</v>
      </c>
      <c r="N107" s="233">
        <v>323.2</v>
      </c>
      <c r="P107" s="251">
        <v>11711.15</v>
      </c>
      <c r="Q107" s="251">
        <v>2389700.83</v>
      </c>
      <c r="S107" s="230">
        <v>255016.97</v>
      </c>
      <c r="V107" s="230">
        <v>266880</v>
      </c>
      <c r="W107" s="230">
        <v>3000</v>
      </c>
      <c r="X107" s="231">
        <v>436702</v>
      </c>
      <c r="Y107" s="231">
        <v>3946</v>
      </c>
      <c r="AA107" s="231">
        <v>79430.37</v>
      </c>
      <c r="AB107" s="231">
        <v>19211.8</v>
      </c>
      <c r="AD107" s="76">
        <f t="shared" si="7"/>
        <v>343934.94</v>
      </c>
      <c r="AE107" s="31">
        <f t="shared" si="8"/>
        <v>323.2</v>
      </c>
      <c r="AF107" s="21">
        <f t="shared" si="9"/>
        <v>343611.74</v>
      </c>
      <c r="AG107" s="15">
        <f t="shared" si="10"/>
        <v>524896.97</v>
      </c>
      <c r="AH107" s="16">
        <f t="shared" si="11"/>
        <v>539290.17000000004</v>
      </c>
      <c r="AI107" s="26">
        <f t="shared" si="12"/>
        <v>-14393.20000000007</v>
      </c>
    </row>
    <row r="108" spans="1:35" x14ac:dyDescent="0.2">
      <c r="A108" s="1" t="s">
        <v>489</v>
      </c>
      <c r="B108" s="1" t="s">
        <v>490</v>
      </c>
      <c r="C108" s="66">
        <v>3112</v>
      </c>
      <c r="D108" s="67" t="s">
        <v>1182</v>
      </c>
      <c r="E108" s="251" t="s">
        <v>3201</v>
      </c>
      <c r="F108" s="229">
        <v>267539.3</v>
      </c>
      <c r="H108" s="229">
        <v>23460.46</v>
      </c>
      <c r="I108" s="251">
        <v>139046.12</v>
      </c>
      <c r="J108" s="251">
        <v>1025</v>
      </c>
      <c r="Q108" s="251">
        <v>5385590.1100000003</v>
      </c>
      <c r="S108" s="230">
        <v>294209.24</v>
      </c>
      <c r="V108" s="230">
        <v>157960</v>
      </c>
      <c r="W108" s="230">
        <v>3000</v>
      </c>
      <c r="X108" s="231">
        <v>314080</v>
      </c>
      <c r="Y108" s="231">
        <v>3946</v>
      </c>
      <c r="AA108" s="231">
        <v>184988.91</v>
      </c>
      <c r="AB108" s="231">
        <v>4898.3</v>
      </c>
      <c r="AD108" s="76">
        <f t="shared" si="7"/>
        <v>290999.76</v>
      </c>
      <c r="AE108" s="31">
        <f t="shared" si="8"/>
        <v>0</v>
      </c>
      <c r="AF108" s="21">
        <f t="shared" si="9"/>
        <v>290999.76</v>
      </c>
      <c r="AG108" s="15">
        <f t="shared" si="10"/>
        <v>455169.24</v>
      </c>
      <c r="AH108" s="16">
        <f t="shared" si="11"/>
        <v>507913.21</v>
      </c>
      <c r="AI108" s="26">
        <f t="shared" si="12"/>
        <v>-52743.97000000003</v>
      </c>
    </row>
    <row r="109" spans="1:35" x14ac:dyDescent="0.2">
      <c r="A109" s="1" t="s">
        <v>493</v>
      </c>
      <c r="B109" s="1" t="s">
        <v>494</v>
      </c>
      <c r="C109" s="66">
        <v>2783</v>
      </c>
      <c r="D109" s="67" t="s">
        <v>1183</v>
      </c>
      <c r="E109" s="251" t="s">
        <v>3118</v>
      </c>
      <c r="F109" s="229">
        <v>275413.65000000002</v>
      </c>
      <c r="H109" s="229">
        <v>27962</v>
      </c>
      <c r="I109" s="251">
        <v>166834.60999999999</v>
      </c>
      <c r="J109" s="251">
        <v>49457.29</v>
      </c>
      <c r="P109" s="251">
        <v>210977.52</v>
      </c>
      <c r="Q109" s="251">
        <v>1851650.31</v>
      </c>
      <c r="S109" s="230">
        <v>141446.5</v>
      </c>
      <c r="V109" s="230">
        <v>197080</v>
      </c>
      <c r="W109" s="230">
        <v>15550</v>
      </c>
      <c r="X109" s="231">
        <v>280340.5</v>
      </c>
      <c r="AA109" s="231">
        <v>45034.080000000002</v>
      </c>
      <c r="AB109" s="231">
        <v>12295.62</v>
      </c>
      <c r="AD109" s="76">
        <f t="shared" si="7"/>
        <v>303375.65000000002</v>
      </c>
      <c r="AE109" s="31">
        <f t="shared" si="8"/>
        <v>0</v>
      </c>
      <c r="AF109" s="21">
        <f t="shared" si="9"/>
        <v>303375.65000000002</v>
      </c>
      <c r="AG109" s="15">
        <f t="shared" si="10"/>
        <v>354076.5</v>
      </c>
      <c r="AH109" s="16">
        <f t="shared" si="11"/>
        <v>337670.2</v>
      </c>
      <c r="AI109" s="26">
        <f t="shared" si="12"/>
        <v>16406.299999999988</v>
      </c>
    </row>
    <row r="110" spans="1:35" x14ac:dyDescent="0.2">
      <c r="A110" s="1" t="s">
        <v>493</v>
      </c>
      <c r="B110" s="1" t="s">
        <v>494</v>
      </c>
      <c r="C110" s="66">
        <v>3884</v>
      </c>
      <c r="D110" s="67" t="s">
        <v>1184</v>
      </c>
      <c r="E110" s="251" t="s">
        <v>3119</v>
      </c>
      <c r="F110" s="229">
        <v>438845.67</v>
      </c>
      <c r="H110" s="229">
        <v>35657.08</v>
      </c>
      <c r="I110" s="251">
        <v>645498.06000000006</v>
      </c>
      <c r="J110" s="251">
        <v>716179.69</v>
      </c>
      <c r="P110" s="251">
        <v>599182.85</v>
      </c>
      <c r="Q110" s="251">
        <v>1448584.45</v>
      </c>
      <c r="S110" s="230">
        <v>353997.87</v>
      </c>
      <c r="V110" s="230">
        <v>273820</v>
      </c>
      <c r="W110" s="230">
        <v>6000</v>
      </c>
      <c r="X110" s="231">
        <v>353513.5</v>
      </c>
      <c r="AA110" s="231">
        <v>72170.179999999993</v>
      </c>
      <c r="AB110" s="231">
        <v>60115.1</v>
      </c>
      <c r="AD110" s="76">
        <f t="shared" si="7"/>
        <v>474502.75</v>
      </c>
      <c r="AE110" s="31">
        <f t="shared" si="8"/>
        <v>0</v>
      </c>
      <c r="AF110" s="21">
        <f t="shared" si="9"/>
        <v>474502.75</v>
      </c>
      <c r="AG110" s="15">
        <f t="shared" si="10"/>
        <v>633817.87</v>
      </c>
      <c r="AH110" s="16">
        <f t="shared" si="11"/>
        <v>485798.77999999997</v>
      </c>
      <c r="AI110" s="26">
        <f t="shared" si="12"/>
        <v>148019.09000000003</v>
      </c>
    </row>
    <row r="111" spans="1:35" x14ac:dyDescent="0.2">
      <c r="A111" s="1" t="s">
        <v>493</v>
      </c>
      <c r="B111" s="1" t="s">
        <v>494</v>
      </c>
      <c r="C111" s="66">
        <v>4358</v>
      </c>
      <c r="D111" s="67" t="s">
        <v>1185</v>
      </c>
      <c r="E111" s="251" t="s">
        <v>3120</v>
      </c>
      <c r="F111" s="229">
        <v>326125.81</v>
      </c>
      <c r="H111" s="229">
        <v>32794.239999999998</v>
      </c>
      <c r="I111" s="251">
        <v>340291.3</v>
      </c>
      <c r="J111" s="251">
        <v>41548.769999999997</v>
      </c>
      <c r="P111" s="251">
        <v>376531.17</v>
      </c>
      <c r="Q111" s="251">
        <v>2294612.94</v>
      </c>
      <c r="S111" s="230">
        <v>171487.99</v>
      </c>
      <c r="T111" s="230">
        <v>105000</v>
      </c>
      <c r="V111" s="230">
        <v>302640</v>
      </c>
      <c r="W111" s="230">
        <v>3000</v>
      </c>
      <c r="X111" s="231">
        <v>398690.17</v>
      </c>
      <c r="AA111" s="231">
        <v>84123.76</v>
      </c>
      <c r="AB111" s="231">
        <v>28191.1</v>
      </c>
      <c r="AD111" s="76">
        <f t="shared" si="7"/>
        <v>358920.05</v>
      </c>
      <c r="AE111" s="31">
        <f t="shared" si="8"/>
        <v>0</v>
      </c>
      <c r="AF111" s="21">
        <f t="shared" si="9"/>
        <v>358920.05</v>
      </c>
      <c r="AG111" s="15">
        <f t="shared" si="10"/>
        <v>582127.99</v>
      </c>
      <c r="AH111" s="16">
        <f t="shared" si="11"/>
        <v>511005.02999999997</v>
      </c>
      <c r="AI111" s="26">
        <f t="shared" si="12"/>
        <v>71122.960000000021</v>
      </c>
    </row>
    <row r="112" spans="1:35" x14ac:dyDescent="0.2">
      <c r="A112" s="1" t="s">
        <v>493</v>
      </c>
      <c r="B112" s="1" t="s">
        <v>494</v>
      </c>
      <c r="C112" s="66">
        <v>1985</v>
      </c>
      <c r="D112" s="67" t="s">
        <v>1186</v>
      </c>
      <c r="E112" s="251" t="s">
        <v>3121</v>
      </c>
      <c r="F112" s="229">
        <v>65372.31</v>
      </c>
      <c r="H112" s="229">
        <v>30185.55</v>
      </c>
      <c r="I112" s="251">
        <v>85655.83</v>
      </c>
      <c r="J112" s="251">
        <v>37980.44</v>
      </c>
      <c r="P112" s="251">
        <v>143535.93</v>
      </c>
      <c r="Q112" s="251">
        <v>1767292.42</v>
      </c>
      <c r="S112" s="230">
        <v>155120.95999999999</v>
      </c>
      <c r="T112" s="230">
        <v>30000</v>
      </c>
      <c r="V112" s="230">
        <v>344880</v>
      </c>
      <c r="W112" s="230">
        <v>4000</v>
      </c>
      <c r="X112" s="231">
        <v>405680</v>
      </c>
      <c r="AA112" s="231">
        <v>71281.47</v>
      </c>
      <c r="AB112" s="231">
        <v>19899.66</v>
      </c>
      <c r="AD112" s="76">
        <f t="shared" si="7"/>
        <v>95557.86</v>
      </c>
      <c r="AE112" s="31">
        <f t="shared" si="8"/>
        <v>0</v>
      </c>
      <c r="AF112" s="21">
        <f t="shared" si="9"/>
        <v>95557.86</v>
      </c>
      <c r="AG112" s="15">
        <f t="shared" si="10"/>
        <v>534000.96</v>
      </c>
      <c r="AH112" s="16">
        <f t="shared" si="11"/>
        <v>496861.12999999995</v>
      </c>
      <c r="AI112" s="26">
        <f t="shared" si="12"/>
        <v>37139.830000000016</v>
      </c>
    </row>
    <row r="113" spans="1:35" x14ac:dyDescent="0.2">
      <c r="A113" s="1" t="s">
        <v>493</v>
      </c>
      <c r="B113" s="1" t="s">
        <v>494</v>
      </c>
      <c r="C113" s="66">
        <v>4265</v>
      </c>
      <c r="D113" s="67" t="s">
        <v>1187</v>
      </c>
      <c r="E113" s="251" t="s">
        <v>3122</v>
      </c>
      <c r="F113" s="229">
        <v>63936.75</v>
      </c>
      <c r="H113" s="229">
        <v>39810.54</v>
      </c>
      <c r="I113" s="251">
        <v>669800.01</v>
      </c>
      <c r="J113" s="251">
        <v>40603.42</v>
      </c>
      <c r="P113" s="251">
        <v>551457.6</v>
      </c>
      <c r="Q113" s="251">
        <v>1775492.61</v>
      </c>
      <c r="S113" s="230">
        <v>193706.19</v>
      </c>
      <c r="V113" s="230">
        <v>296500</v>
      </c>
      <c r="W113" s="230">
        <v>6000</v>
      </c>
      <c r="X113" s="231">
        <v>402560</v>
      </c>
      <c r="AA113" s="231">
        <v>142876.18</v>
      </c>
      <c r="AB113" s="231">
        <v>25981.200000000001</v>
      </c>
      <c r="AD113" s="76">
        <f t="shared" si="7"/>
        <v>103747.29000000001</v>
      </c>
      <c r="AE113" s="31">
        <f t="shared" si="8"/>
        <v>0</v>
      </c>
      <c r="AF113" s="21">
        <f t="shared" si="9"/>
        <v>103747.29000000001</v>
      </c>
      <c r="AG113" s="15">
        <f t="shared" si="10"/>
        <v>496206.19</v>
      </c>
      <c r="AH113" s="16">
        <f t="shared" si="11"/>
        <v>571417.37999999989</v>
      </c>
      <c r="AI113" s="26">
        <f t="shared" si="12"/>
        <v>-75211.189999999886</v>
      </c>
    </row>
    <row r="114" spans="1:35" x14ac:dyDescent="0.2">
      <c r="A114" s="1" t="s">
        <v>493</v>
      </c>
      <c r="B114" s="1" t="s">
        <v>494</v>
      </c>
      <c r="C114" s="66">
        <v>2947</v>
      </c>
      <c r="D114" s="67" t="s">
        <v>1188</v>
      </c>
      <c r="E114" s="251" t="s">
        <v>3202</v>
      </c>
      <c r="F114" s="229">
        <v>256366.73</v>
      </c>
      <c r="H114" s="229">
        <v>17886.63</v>
      </c>
      <c r="I114" s="251">
        <v>169103.09</v>
      </c>
      <c r="J114" s="251">
        <v>53017.49</v>
      </c>
      <c r="P114" s="251">
        <v>233352.25</v>
      </c>
      <c r="Q114" s="251">
        <v>2441491.2400000002</v>
      </c>
      <c r="S114" s="230">
        <v>163324.79</v>
      </c>
      <c r="V114" s="230">
        <v>264900</v>
      </c>
      <c r="W114" s="230">
        <v>5400</v>
      </c>
      <c r="X114" s="231">
        <v>329728.5</v>
      </c>
      <c r="AA114" s="231">
        <v>86447.62</v>
      </c>
      <c r="AB114" s="231">
        <v>11231.68</v>
      </c>
      <c r="AD114" s="76">
        <f t="shared" si="7"/>
        <v>274253.36</v>
      </c>
      <c r="AE114" s="31">
        <f t="shared" si="8"/>
        <v>0</v>
      </c>
      <c r="AF114" s="21">
        <f t="shared" si="9"/>
        <v>274253.36</v>
      </c>
      <c r="AG114" s="15">
        <f t="shared" si="10"/>
        <v>433624.79000000004</v>
      </c>
      <c r="AH114" s="16">
        <f t="shared" si="11"/>
        <v>427407.8</v>
      </c>
      <c r="AI114" s="26">
        <f t="shared" si="12"/>
        <v>6216.9900000000489</v>
      </c>
    </row>
    <row r="115" spans="1:35" x14ac:dyDescent="0.2">
      <c r="A115" s="1" t="s">
        <v>497</v>
      </c>
      <c r="B115" s="1" t="s">
        <v>498</v>
      </c>
      <c r="C115" s="66">
        <v>4403</v>
      </c>
      <c r="D115" s="67" t="s">
        <v>1189</v>
      </c>
      <c r="E115" s="251" t="s">
        <v>3123</v>
      </c>
      <c r="F115" s="229">
        <v>587948.67000000004</v>
      </c>
      <c r="H115" s="229">
        <v>26450.13</v>
      </c>
      <c r="I115" s="251">
        <v>113419.11</v>
      </c>
      <c r="J115" s="251">
        <v>97058.81</v>
      </c>
      <c r="L115" s="233">
        <v>0</v>
      </c>
      <c r="N115" s="233">
        <v>42.06</v>
      </c>
      <c r="P115" s="251">
        <v>58143.53</v>
      </c>
      <c r="Q115" s="251">
        <v>1753510.53</v>
      </c>
      <c r="S115" s="230">
        <v>371881.61</v>
      </c>
      <c r="V115" s="230">
        <v>342480</v>
      </c>
      <c r="X115" s="231">
        <v>492040</v>
      </c>
      <c r="AA115" s="231">
        <v>87518.98</v>
      </c>
      <c r="AB115" s="231">
        <v>14793.62</v>
      </c>
      <c r="AD115" s="76">
        <f t="shared" si="7"/>
        <v>614398.80000000005</v>
      </c>
      <c r="AE115" s="31">
        <f t="shared" si="8"/>
        <v>42.06</v>
      </c>
      <c r="AF115" s="21">
        <f t="shared" si="9"/>
        <v>614356.74</v>
      </c>
      <c r="AG115" s="15">
        <f t="shared" si="10"/>
        <v>714361.61</v>
      </c>
      <c r="AH115" s="16">
        <f t="shared" si="11"/>
        <v>594352.6</v>
      </c>
      <c r="AI115" s="26">
        <f t="shared" si="12"/>
        <v>120009.01000000001</v>
      </c>
    </row>
    <row r="116" spans="1:35" x14ac:dyDescent="0.2">
      <c r="A116" s="1" t="s">
        <v>497</v>
      </c>
      <c r="B116" s="1" t="s">
        <v>498</v>
      </c>
      <c r="C116" s="66">
        <v>5267</v>
      </c>
      <c r="D116" s="67" t="s">
        <v>1190</v>
      </c>
      <c r="E116" s="251" t="s">
        <v>3124</v>
      </c>
      <c r="F116" s="229">
        <v>567233.74</v>
      </c>
      <c r="H116" s="229">
        <v>36281.949999999997</v>
      </c>
      <c r="I116" s="251">
        <v>136187.78</v>
      </c>
      <c r="J116" s="251">
        <v>101105.74</v>
      </c>
      <c r="N116" s="233">
        <v>407.94</v>
      </c>
      <c r="P116" s="251">
        <v>-26650.79</v>
      </c>
      <c r="Q116" s="251">
        <v>2570940.36</v>
      </c>
      <c r="S116" s="230">
        <v>417106.18</v>
      </c>
      <c r="V116" s="230">
        <v>221560</v>
      </c>
      <c r="X116" s="231">
        <v>396950</v>
      </c>
      <c r="AA116" s="231">
        <v>70683.37</v>
      </c>
      <c r="AB116" s="231">
        <v>10748.56</v>
      </c>
      <c r="AD116" s="76">
        <f t="shared" si="7"/>
        <v>603515.68999999994</v>
      </c>
      <c r="AE116" s="31">
        <f t="shared" si="8"/>
        <v>407.94</v>
      </c>
      <c r="AF116" s="21">
        <f t="shared" si="9"/>
        <v>603107.75</v>
      </c>
      <c r="AG116" s="15">
        <f t="shared" si="10"/>
        <v>638666.17999999993</v>
      </c>
      <c r="AH116" s="16">
        <f t="shared" si="11"/>
        <v>478381.93</v>
      </c>
      <c r="AI116" s="26">
        <f t="shared" si="12"/>
        <v>160284.24999999994</v>
      </c>
    </row>
    <row r="117" spans="1:35" x14ac:dyDescent="0.2">
      <c r="A117" s="1" t="s">
        <v>497</v>
      </c>
      <c r="B117" s="1" t="s">
        <v>498</v>
      </c>
      <c r="C117" s="66">
        <v>5254</v>
      </c>
      <c r="D117" s="67" t="s">
        <v>1191</v>
      </c>
      <c r="E117" s="251" t="s">
        <v>3125</v>
      </c>
      <c r="F117" s="229">
        <v>760231.37</v>
      </c>
      <c r="H117" s="229">
        <v>10935.84</v>
      </c>
      <c r="I117" s="251">
        <v>795786.9</v>
      </c>
      <c r="J117" s="251">
        <v>134384.22</v>
      </c>
      <c r="P117" s="251">
        <v>78848.08</v>
      </c>
      <c r="Q117" s="251">
        <v>2193906.69</v>
      </c>
      <c r="S117" s="230">
        <v>389892.07</v>
      </c>
      <c r="V117" s="230">
        <v>328480</v>
      </c>
      <c r="X117" s="231">
        <v>461636</v>
      </c>
      <c r="AA117" s="231">
        <v>115655.67</v>
      </c>
      <c r="AB117" s="231">
        <v>37305.54</v>
      </c>
      <c r="AD117" s="76">
        <f t="shared" si="7"/>
        <v>771167.21</v>
      </c>
      <c r="AE117" s="31">
        <f t="shared" si="8"/>
        <v>0</v>
      </c>
      <c r="AF117" s="21">
        <f t="shared" si="9"/>
        <v>771167.21</v>
      </c>
      <c r="AG117" s="15">
        <f t="shared" si="10"/>
        <v>718372.07000000007</v>
      </c>
      <c r="AH117" s="16">
        <f t="shared" si="11"/>
        <v>614597.21000000008</v>
      </c>
      <c r="AI117" s="26">
        <f t="shared" si="12"/>
        <v>103774.85999999999</v>
      </c>
    </row>
    <row r="118" spans="1:35" x14ac:dyDescent="0.2">
      <c r="A118" s="1" t="s">
        <v>497</v>
      </c>
      <c r="B118" s="1" t="s">
        <v>498</v>
      </c>
      <c r="C118" s="66">
        <v>3104</v>
      </c>
      <c r="D118" s="67" t="s">
        <v>1192</v>
      </c>
      <c r="E118" s="251" t="s">
        <v>3126</v>
      </c>
      <c r="F118" s="229">
        <v>597857.24</v>
      </c>
      <c r="H118" s="229">
        <v>47886.559999999998</v>
      </c>
      <c r="I118" s="251">
        <v>374583.64</v>
      </c>
      <c r="J118" s="251">
        <v>64715.34</v>
      </c>
      <c r="P118" s="251">
        <v>65724</v>
      </c>
      <c r="Q118" s="251">
        <v>2140701.11</v>
      </c>
      <c r="S118" s="230">
        <v>378097.19</v>
      </c>
      <c r="V118" s="230">
        <v>146480</v>
      </c>
      <c r="X118" s="231">
        <v>302736.56</v>
      </c>
      <c r="AA118" s="231">
        <v>63102.5</v>
      </c>
      <c r="AB118" s="231">
        <v>23307.7</v>
      </c>
      <c r="AD118" s="76">
        <f t="shared" si="7"/>
        <v>645743.80000000005</v>
      </c>
      <c r="AE118" s="31">
        <f t="shared" si="8"/>
        <v>0</v>
      </c>
      <c r="AF118" s="21">
        <f t="shared" si="9"/>
        <v>645743.80000000005</v>
      </c>
      <c r="AG118" s="15">
        <f t="shared" si="10"/>
        <v>524577.18999999994</v>
      </c>
      <c r="AH118" s="16">
        <f t="shared" si="11"/>
        <v>389146.76</v>
      </c>
      <c r="AI118" s="26">
        <f t="shared" si="12"/>
        <v>135430.42999999993</v>
      </c>
    </row>
    <row r="119" spans="1:35" x14ac:dyDescent="0.2">
      <c r="A119" s="1" t="s">
        <v>497</v>
      </c>
      <c r="B119" s="1" t="s">
        <v>498</v>
      </c>
      <c r="C119" s="66">
        <v>5560</v>
      </c>
      <c r="D119" s="67" t="s">
        <v>1193</v>
      </c>
      <c r="E119" s="251" t="s">
        <v>3127</v>
      </c>
      <c r="F119" s="229">
        <v>783978.63</v>
      </c>
      <c r="H119" s="229">
        <v>14978.86</v>
      </c>
      <c r="I119" s="251">
        <v>335342.59000000003</v>
      </c>
      <c r="J119" s="251">
        <v>97745.01</v>
      </c>
      <c r="L119" s="233">
        <v>680</v>
      </c>
      <c r="P119" s="251">
        <v>51250.27</v>
      </c>
      <c r="Q119" s="251">
        <v>2916966.34</v>
      </c>
      <c r="S119" s="230">
        <v>385418.47</v>
      </c>
      <c r="V119" s="230">
        <v>269840</v>
      </c>
      <c r="X119" s="231">
        <v>420192</v>
      </c>
      <c r="AA119" s="231">
        <v>89120.59</v>
      </c>
      <c r="AB119" s="231">
        <v>32286.67</v>
      </c>
      <c r="AD119" s="76">
        <f t="shared" si="7"/>
        <v>798957.49</v>
      </c>
      <c r="AE119" s="31">
        <f t="shared" si="8"/>
        <v>680</v>
      </c>
      <c r="AF119" s="21">
        <f t="shared" si="9"/>
        <v>798277.49</v>
      </c>
      <c r="AG119" s="15">
        <f t="shared" si="10"/>
        <v>655258.47</v>
      </c>
      <c r="AH119" s="16">
        <f t="shared" si="11"/>
        <v>541599.26</v>
      </c>
      <c r="AI119" s="26">
        <f t="shared" si="12"/>
        <v>113659.20999999996</v>
      </c>
    </row>
    <row r="120" spans="1:35" x14ac:dyDescent="0.2">
      <c r="A120" s="1" t="s">
        <v>497</v>
      </c>
      <c r="B120" s="1" t="s">
        <v>498</v>
      </c>
      <c r="C120" s="66">
        <v>4224</v>
      </c>
      <c r="D120" s="67" t="s">
        <v>1194</v>
      </c>
      <c r="E120" s="251" t="s">
        <v>3128</v>
      </c>
      <c r="F120" s="229">
        <v>875973.07</v>
      </c>
      <c r="H120" s="229">
        <v>29460.3</v>
      </c>
      <c r="I120" s="251">
        <v>2240240.79</v>
      </c>
      <c r="J120" s="251">
        <v>88580.9</v>
      </c>
      <c r="P120" s="251">
        <v>139100</v>
      </c>
      <c r="Q120" s="251">
        <v>1273796.02</v>
      </c>
      <c r="S120" s="230">
        <v>400152.88</v>
      </c>
      <c r="V120" s="230">
        <v>237180</v>
      </c>
      <c r="X120" s="231">
        <v>406312</v>
      </c>
      <c r="AA120" s="231">
        <v>85672.8</v>
      </c>
      <c r="AB120" s="231">
        <v>35459.379999999997</v>
      </c>
      <c r="AD120" s="76">
        <f t="shared" si="7"/>
        <v>905433.37</v>
      </c>
      <c r="AE120" s="31">
        <f t="shared" si="8"/>
        <v>0</v>
      </c>
      <c r="AF120" s="21">
        <f t="shared" si="9"/>
        <v>905433.37</v>
      </c>
      <c r="AG120" s="15">
        <f t="shared" si="10"/>
        <v>637332.88</v>
      </c>
      <c r="AH120" s="16">
        <f t="shared" si="11"/>
        <v>527444.17999999993</v>
      </c>
      <c r="AI120" s="26">
        <f t="shared" si="12"/>
        <v>109888.70000000007</v>
      </c>
    </row>
    <row r="121" spans="1:35" x14ac:dyDescent="0.2">
      <c r="A121" s="1" t="s">
        <v>497</v>
      </c>
      <c r="B121" s="1" t="s">
        <v>498</v>
      </c>
      <c r="C121" s="66">
        <v>6946</v>
      </c>
      <c r="D121" s="67" t="s">
        <v>1195</v>
      </c>
      <c r="E121" s="251" t="s">
        <v>3129</v>
      </c>
      <c r="F121" s="229">
        <v>801542.54</v>
      </c>
      <c r="H121" s="229">
        <v>47022.47</v>
      </c>
      <c r="I121" s="251">
        <v>1016409.14</v>
      </c>
      <c r="J121" s="251">
        <v>188917.42</v>
      </c>
      <c r="L121" s="233">
        <v>18900</v>
      </c>
      <c r="P121" s="251">
        <v>128234.9</v>
      </c>
      <c r="Q121" s="251">
        <v>1503797.2</v>
      </c>
      <c r="S121" s="230">
        <v>542098.37</v>
      </c>
      <c r="V121" s="230">
        <v>289360</v>
      </c>
      <c r="X121" s="231">
        <v>531096.24</v>
      </c>
      <c r="AA121" s="231">
        <v>109781.92</v>
      </c>
      <c r="AB121" s="231">
        <v>20793.98</v>
      </c>
      <c r="AD121" s="76">
        <f t="shared" si="7"/>
        <v>848565.01</v>
      </c>
      <c r="AE121" s="31">
        <f t="shared" si="8"/>
        <v>18900</v>
      </c>
      <c r="AF121" s="21">
        <f t="shared" si="9"/>
        <v>829665.01</v>
      </c>
      <c r="AG121" s="15">
        <f t="shared" si="10"/>
        <v>831458.37</v>
      </c>
      <c r="AH121" s="16">
        <f t="shared" si="11"/>
        <v>661672.14</v>
      </c>
      <c r="AI121" s="26">
        <f t="shared" si="12"/>
        <v>169786.22999999998</v>
      </c>
    </row>
    <row r="122" spans="1:35" x14ac:dyDescent="0.2">
      <c r="A122" s="1" t="s">
        <v>497</v>
      </c>
      <c r="B122" s="1" t="s">
        <v>498</v>
      </c>
      <c r="C122" s="66">
        <v>4263</v>
      </c>
      <c r="D122" s="67" t="s">
        <v>1196</v>
      </c>
      <c r="E122" s="251" t="s">
        <v>3130</v>
      </c>
      <c r="F122" s="229">
        <v>579381.04</v>
      </c>
      <c r="H122" s="229">
        <v>34158.33</v>
      </c>
      <c r="I122" s="251">
        <v>411386.16</v>
      </c>
      <c r="J122" s="251">
        <v>134768.54999999999</v>
      </c>
      <c r="L122" s="233">
        <v>749</v>
      </c>
      <c r="P122" s="251">
        <v>141175.81</v>
      </c>
      <c r="Q122" s="251">
        <v>1567499.51</v>
      </c>
      <c r="S122" s="230">
        <v>311674.7</v>
      </c>
      <c r="V122" s="230">
        <v>308500</v>
      </c>
      <c r="X122" s="231">
        <v>433581</v>
      </c>
      <c r="AA122" s="231">
        <v>86498.09</v>
      </c>
      <c r="AB122" s="231">
        <v>15548.33</v>
      </c>
      <c r="AD122" s="76">
        <f t="shared" si="7"/>
        <v>613539.37</v>
      </c>
      <c r="AE122" s="31">
        <f t="shared" si="8"/>
        <v>749</v>
      </c>
      <c r="AF122" s="21">
        <f t="shared" si="9"/>
        <v>612790.37</v>
      </c>
      <c r="AG122" s="15">
        <f t="shared" si="10"/>
        <v>620174.69999999995</v>
      </c>
      <c r="AH122" s="16">
        <f t="shared" si="11"/>
        <v>535627.41999999993</v>
      </c>
      <c r="AI122" s="26">
        <f t="shared" si="12"/>
        <v>84547.280000000028</v>
      </c>
    </row>
    <row r="123" spans="1:35" x14ac:dyDescent="0.2">
      <c r="A123" s="1" t="s">
        <v>497</v>
      </c>
      <c r="B123" s="1" t="s">
        <v>498</v>
      </c>
      <c r="C123" s="66">
        <v>3035</v>
      </c>
      <c r="D123" s="67" t="s">
        <v>1197</v>
      </c>
      <c r="E123" s="251" t="s">
        <v>3207</v>
      </c>
      <c r="F123" s="229">
        <v>519487.52</v>
      </c>
      <c r="H123" s="229">
        <v>19610.240000000002</v>
      </c>
      <c r="I123" s="251">
        <v>532769.34</v>
      </c>
      <c r="J123" s="251">
        <v>129068.01</v>
      </c>
      <c r="P123" s="251">
        <v>-23727.33</v>
      </c>
      <c r="Q123" s="251">
        <v>2486417.9700000002</v>
      </c>
      <c r="S123" s="230">
        <v>312163.03999999998</v>
      </c>
      <c r="V123" s="230">
        <v>148800</v>
      </c>
      <c r="X123" s="231">
        <v>279872</v>
      </c>
      <c r="AA123" s="231">
        <v>55373.03</v>
      </c>
      <c r="AB123" s="231">
        <v>28768.7</v>
      </c>
      <c r="AD123" s="76">
        <f t="shared" si="7"/>
        <v>539097.76</v>
      </c>
      <c r="AE123" s="31">
        <f t="shared" si="8"/>
        <v>0</v>
      </c>
      <c r="AF123" s="21">
        <f t="shared" si="9"/>
        <v>539097.76</v>
      </c>
      <c r="AG123" s="15">
        <f t="shared" si="10"/>
        <v>460963.04</v>
      </c>
      <c r="AH123" s="16">
        <f t="shared" si="11"/>
        <v>364013.73000000004</v>
      </c>
      <c r="AI123" s="26">
        <f t="shared" si="12"/>
        <v>96949.309999999939</v>
      </c>
    </row>
    <row r="124" spans="1:35" x14ac:dyDescent="0.2">
      <c r="A124" s="1" t="s">
        <v>497</v>
      </c>
      <c r="B124" s="1" t="s">
        <v>498</v>
      </c>
      <c r="C124" s="66">
        <v>3444</v>
      </c>
      <c r="D124" s="67" t="s">
        <v>1198</v>
      </c>
      <c r="E124" s="251" t="s">
        <v>3208</v>
      </c>
      <c r="F124" s="229">
        <v>694333.36</v>
      </c>
      <c r="H124" s="229">
        <v>12460.58</v>
      </c>
      <c r="I124" s="251">
        <v>276626.67</v>
      </c>
      <c r="J124" s="251">
        <v>656685.88</v>
      </c>
      <c r="P124" s="251">
        <v>77800</v>
      </c>
      <c r="Q124" s="251">
        <v>2517902.33</v>
      </c>
      <c r="S124" s="230">
        <v>396477.87</v>
      </c>
      <c r="V124" s="230">
        <v>183320</v>
      </c>
      <c r="X124" s="231">
        <v>356775.92</v>
      </c>
      <c r="AA124" s="231">
        <v>112466.4</v>
      </c>
      <c r="AB124" s="231">
        <v>43960.2</v>
      </c>
      <c r="AD124" s="76">
        <f t="shared" si="7"/>
        <v>706793.94</v>
      </c>
      <c r="AE124" s="31">
        <f t="shared" si="8"/>
        <v>0</v>
      </c>
      <c r="AF124" s="21">
        <f t="shared" si="9"/>
        <v>706793.94</v>
      </c>
      <c r="AG124" s="15">
        <f t="shared" si="10"/>
        <v>579797.87</v>
      </c>
      <c r="AH124" s="16">
        <f t="shared" si="11"/>
        <v>513202.51999999996</v>
      </c>
      <c r="AI124" s="26">
        <f t="shared" si="12"/>
        <v>66595.350000000035</v>
      </c>
    </row>
    <row r="125" spans="1:35" x14ac:dyDescent="0.2">
      <c r="A125" s="1" t="s">
        <v>501</v>
      </c>
      <c r="B125" s="1" t="s">
        <v>502</v>
      </c>
      <c r="C125" s="66">
        <v>2224</v>
      </c>
      <c r="D125" s="67" t="s">
        <v>1199</v>
      </c>
      <c r="E125" s="251" t="s">
        <v>3131</v>
      </c>
      <c r="F125" s="229">
        <v>807428.25</v>
      </c>
      <c r="H125" s="229">
        <v>88789.95</v>
      </c>
      <c r="I125" s="251">
        <v>84650.2</v>
      </c>
      <c r="J125" s="251">
        <v>35824.35</v>
      </c>
      <c r="Q125" s="251">
        <v>2171633.4300000002</v>
      </c>
      <c r="S125" s="230">
        <v>437325.28</v>
      </c>
      <c r="T125" s="230">
        <v>270000</v>
      </c>
      <c r="V125" s="230">
        <v>218139</v>
      </c>
      <c r="X125" s="231">
        <v>284265</v>
      </c>
      <c r="AA125" s="231">
        <v>69281.14</v>
      </c>
      <c r="AB125" s="231">
        <v>17715.54</v>
      </c>
      <c r="AD125" s="76">
        <f t="shared" si="7"/>
        <v>896218.2</v>
      </c>
      <c r="AE125" s="31">
        <f t="shared" si="8"/>
        <v>0</v>
      </c>
      <c r="AF125" s="21">
        <f t="shared" si="9"/>
        <v>896218.2</v>
      </c>
      <c r="AG125" s="15">
        <f t="shared" si="10"/>
        <v>925464.28</v>
      </c>
      <c r="AH125" s="16">
        <f t="shared" si="11"/>
        <v>371261.68</v>
      </c>
      <c r="AI125" s="26">
        <f t="shared" si="12"/>
        <v>554202.60000000009</v>
      </c>
    </row>
    <row r="126" spans="1:35" x14ac:dyDescent="0.2">
      <c r="A126" s="1" t="s">
        <v>501</v>
      </c>
      <c r="B126" s="1" t="s">
        <v>502</v>
      </c>
      <c r="C126" s="66">
        <v>6948</v>
      </c>
      <c r="D126" s="67" t="s">
        <v>1200</v>
      </c>
      <c r="E126" s="251" t="s">
        <v>3132</v>
      </c>
      <c r="F126" s="229">
        <v>591193.05000000005</v>
      </c>
      <c r="H126" s="229">
        <v>130340.72</v>
      </c>
      <c r="I126" s="251">
        <v>8</v>
      </c>
      <c r="J126" s="251">
        <v>132113.16</v>
      </c>
      <c r="N126" s="233">
        <v>0</v>
      </c>
      <c r="Q126" s="251">
        <v>1977387.82</v>
      </c>
      <c r="S126" s="230">
        <v>899368.48</v>
      </c>
      <c r="V126" s="230">
        <v>419034</v>
      </c>
      <c r="X126" s="231">
        <v>633802</v>
      </c>
      <c r="AA126" s="231">
        <v>194665.2</v>
      </c>
      <c r="AB126" s="231">
        <v>9676.1200000000008</v>
      </c>
      <c r="AD126" s="76">
        <f t="shared" si="7"/>
        <v>721533.77</v>
      </c>
      <c r="AE126" s="31">
        <f t="shared" si="8"/>
        <v>0</v>
      </c>
      <c r="AF126" s="21">
        <f t="shared" si="9"/>
        <v>721533.77</v>
      </c>
      <c r="AG126" s="15">
        <f t="shared" si="10"/>
        <v>1318402.48</v>
      </c>
      <c r="AH126" s="16">
        <f t="shared" si="11"/>
        <v>838143.32</v>
      </c>
      <c r="AI126" s="26">
        <f t="shared" si="12"/>
        <v>480259.16000000003</v>
      </c>
    </row>
    <row r="127" spans="1:35" x14ac:dyDescent="0.2">
      <c r="A127" s="1" t="s">
        <v>501</v>
      </c>
      <c r="B127" s="1" t="s">
        <v>502</v>
      </c>
      <c r="C127" s="66">
        <v>2265</v>
      </c>
      <c r="D127" s="67" t="s">
        <v>1201</v>
      </c>
      <c r="E127" s="251" t="s">
        <v>3133</v>
      </c>
      <c r="F127" s="229">
        <v>497191.37</v>
      </c>
      <c r="H127" s="229">
        <v>33868.42</v>
      </c>
      <c r="I127" s="251">
        <v>141243.97</v>
      </c>
      <c r="J127" s="251">
        <v>76777.34</v>
      </c>
      <c r="L127" s="233">
        <v>39200</v>
      </c>
      <c r="Q127" s="251">
        <v>1774116.27</v>
      </c>
      <c r="S127" s="230">
        <v>426017.9</v>
      </c>
      <c r="V127" s="230">
        <v>189170</v>
      </c>
      <c r="X127" s="231">
        <v>259080</v>
      </c>
      <c r="AA127" s="231">
        <v>62583.360000000001</v>
      </c>
      <c r="AB127" s="231">
        <v>10254.879999999999</v>
      </c>
      <c r="AD127" s="76">
        <f t="shared" si="7"/>
        <v>531059.79</v>
      </c>
      <c r="AE127" s="31">
        <f t="shared" si="8"/>
        <v>39200</v>
      </c>
      <c r="AF127" s="21">
        <f t="shared" si="9"/>
        <v>491859.79000000004</v>
      </c>
      <c r="AG127" s="15">
        <f t="shared" si="10"/>
        <v>615187.9</v>
      </c>
      <c r="AH127" s="16">
        <f t="shared" si="11"/>
        <v>331918.24</v>
      </c>
      <c r="AI127" s="26">
        <f t="shared" si="12"/>
        <v>283269.66000000003</v>
      </c>
    </row>
    <row r="128" spans="1:35" x14ac:dyDescent="0.2">
      <c r="A128" s="1" t="s">
        <v>501</v>
      </c>
      <c r="B128" s="1" t="s">
        <v>502</v>
      </c>
      <c r="C128" s="66">
        <v>4502</v>
      </c>
      <c r="D128" s="67" t="s">
        <v>1202</v>
      </c>
      <c r="E128" s="251" t="s">
        <v>3134</v>
      </c>
      <c r="F128" s="229">
        <v>870157.57</v>
      </c>
      <c r="H128" s="229">
        <v>189321.39</v>
      </c>
      <c r="I128" s="251">
        <v>101346.34</v>
      </c>
      <c r="J128" s="251">
        <v>78395.17</v>
      </c>
      <c r="L128" s="233">
        <v>412.5</v>
      </c>
      <c r="Q128" s="251">
        <v>1520211.94</v>
      </c>
      <c r="S128" s="230">
        <v>486946.9</v>
      </c>
      <c r="V128" s="230">
        <v>407380</v>
      </c>
      <c r="X128" s="231">
        <v>480867</v>
      </c>
      <c r="AA128" s="231">
        <v>81652.710000000006</v>
      </c>
      <c r="AB128" s="231">
        <v>8319.7199999999993</v>
      </c>
      <c r="AD128" s="76">
        <f t="shared" si="7"/>
        <v>1059478.96</v>
      </c>
      <c r="AE128" s="31">
        <f t="shared" si="8"/>
        <v>412.5</v>
      </c>
      <c r="AF128" s="21">
        <f t="shared" si="9"/>
        <v>1059066.46</v>
      </c>
      <c r="AG128" s="15">
        <f t="shared" si="10"/>
        <v>894326.9</v>
      </c>
      <c r="AH128" s="16">
        <f t="shared" si="11"/>
        <v>570839.42999999993</v>
      </c>
      <c r="AI128" s="26">
        <f t="shared" si="12"/>
        <v>323487.47000000009</v>
      </c>
    </row>
    <row r="129" spans="1:35" x14ac:dyDescent="0.2">
      <c r="A129" s="1" t="s">
        <v>501</v>
      </c>
      <c r="B129" s="1" t="s">
        <v>502</v>
      </c>
      <c r="C129" s="66">
        <v>6455</v>
      </c>
      <c r="D129" s="67" t="s">
        <v>1203</v>
      </c>
      <c r="E129" s="251" t="s">
        <v>3135</v>
      </c>
      <c r="F129" s="229">
        <v>941900.76</v>
      </c>
      <c r="H129" s="229">
        <v>67732.09</v>
      </c>
      <c r="I129" s="251">
        <v>141779.54</v>
      </c>
      <c r="J129" s="251">
        <v>157053.76000000001</v>
      </c>
      <c r="L129" s="233">
        <v>15200</v>
      </c>
      <c r="P129" s="251">
        <v>-1577363.23</v>
      </c>
      <c r="Q129" s="251">
        <v>2436322.09</v>
      </c>
      <c r="S129" s="230">
        <v>769442.29</v>
      </c>
      <c r="V129" s="230">
        <v>245881</v>
      </c>
      <c r="X129" s="231">
        <v>442431</v>
      </c>
      <c r="AA129" s="231">
        <v>117579.88</v>
      </c>
      <c r="AB129" s="231">
        <v>17144.12</v>
      </c>
      <c r="AD129" s="76">
        <f t="shared" si="7"/>
        <v>1009632.85</v>
      </c>
      <c r="AE129" s="31">
        <f t="shared" si="8"/>
        <v>15200</v>
      </c>
      <c r="AF129" s="21">
        <f t="shared" si="9"/>
        <v>994432.85</v>
      </c>
      <c r="AG129" s="15">
        <f t="shared" si="10"/>
        <v>1015323.29</v>
      </c>
      <c r="AH129" s="16">
        <f t="shared" si="11"/>
        <v>577155</v>
      </c>
      <c r="AI129" s="26">
        <f t="shared" si="12"/>
        <v>438168.29000000004</v>
      </c>
    </row>
    <row r="130" spans="1:35" x14ac:dyDescent="0.2">
      <c r="A130" s="1" t="s">
        <v>501</v>
      </c>
      <c r="B130" s="1" t="s">
        <v>502</v>
      </c>
      <c r="C130" s="66">
        <v>1661</v>
      </c>
      <c r="D130" s="67" t="s">
        <v>1204</v>
      </c>
      <c r="E130" s="251" t="s">
        <v>3136</v>
      </c>
      <c r="F130" s="229">
        <v>387978.98</v>
      </c>
      <c r="H130" s="229">
        <v>121065.44</v>
      </c>
      <c r="I130" s="251">
        <v>254575.33</v>
      </c>
      <c r="J130" s="251">
        <v>92926.46</v>
      </c>
      <c r="N130" s="233">
        <v>0</v>
      </c>
      <c r="Q130" s="251">
        <v>1752442.7</v>
      </c>
      <c r="S130" s="230">
        <v>415508.93</v>
      </c>
      <c r="V130" s="230">
        <v>131769</v>
      </c>
      <c r="X130" s="231">
        <v>170549</v>
      </c>
      <c r="AA130" s="231">
        <v>60106.7</v>
      </c>
      <c r="AB130" s="231">
        <v>26724.44</v>
      </c>
      <c r="AD130" s="76">
        <f t="shared" si="7"/>
        <v>509044.42</v>
      </c>
      <c r="AE130" s="31">
        <f t="shared" si="8"/>
        <v>0</v>
      </c>
      <c r="AF130" s="21">
        <f t="shared" si="9"/>
        <v>509044.42</v>
      </c>
      <c r="AG130" s="15">
        <f t="shared" si="10"/>
        <v>547277.92999999993</v>
      </c>
      <c r="AH130" s="16">
        <f t="shared" si="11"/>
        <v>257380.14</v>
      </c>
      <c r="AI130" s="26">
        <f t="shared" si="12"/>
        <v>289897.78999999992</v>
      </c>
    </row>
    <row r="131" spans="1:35" x14ac:dyDescent="0.2">
      <c r="A131" s="1" t="s">
        <v>501</v>
      </c>
      <c r="B131" s="1" t="s">
        <v>502</v>
      </c>
      <c r="C131" s="66">
        <v>1935</v>
      </c>
      <c r="D131" s="67" t="s">
        <v>1205</v>
      </c>
      <c r="E131" s="251" t="s">
        <v>3137</v>
      </c>
      <c r="F131" s="229">
        <v>491079.95</v>
      </c>
      <c r="H131" s="229">
        <v>49340.2</v>
      </c>
      <c r="I131" s="251">
        <v>266953.27</v>
      </c>
      <c r="J131" s="251">
        <v>54785.01</v>
      </c>
      <c r="L131" s="233">
        <v>0</v>
      </c>
      <c r="N131" s="233">
        <v>14</v>
      </c>
      <c r="Q131" s="251">
        <v>2586652.75</v>
      </c>
      <c r="S131" s="230">
        <v>393679.86</v>
      </c>
      <c r="V131" s="230">
        <v>209675</v>
      </c>
      <c r="X131" s="231">
        <v>253995</v>
      </c>
      <c r="AA131" s="231">
        <v>38409.839999999997</v>
      </c>
      <c r="AB131" s="231">
        <v>20436.98</v>
      </c>
      <c r="AD131" s="76">
        <f t="shared" si="7"/>
        <v>540420.15</v>
      </c>
      <c r="AE131" s="31">
        <f t="shared" si="8"/>
        <v>14</v>
      </c>
      <c r="AF131" s="21">
        <f t="shared" si="9"/>
        <v>540406.15</v>
      </c>
      <c r="AG131" s="15">
        <f t="shared" si="10"/>
        <v>603354.86</v>
      </c>
      <c r="AH131" s="16">
        <f t="shared" si="11"/>
        <v>312841.81999999995</v>
      </c>
      <c r="AI131" s="26">
        <f t="shared" si="12"/>
        <v>290513.04000000004</v>
      </c>
    </row>
    <row r="132" spans="1:35" x14ac:dyDescent="0.2">
      <c r="A132" s="1" t="s">
        <v>501</v>
      </c>
      <c r="B132" s="1" t="s">
        <v>502</v>
      </c>
      <c r="C132" s="66">
        <v>4296</v>
      </c>
      <c r="D132" s="67" t="s">
        <v>1206</v>
      </c>
      <c r="E132" s="251" t="s">
        <v>3138</v>
      </c>
      <c r="F132" s="229">
        <v>908650.76</v>
      </c>
      <c r="H132" s="229">
        <v>147042.20000000001</v>
      </c>
      <c r="I132" s="251">
        <v>28571.47</v>
      </c>
      <c r="J132" s="251">
        <v>38825.22</v>
      </c>
      <c r="L132" s="233">
        <v>0</v>
      </c>
      <c r="Q132" s="251">
        <v>1898238.82</v>
      </c>
      <c r="S132" s="230">
        <v>778910.27</v>
      </c>
      <c r="V132" s="230">
        <v>296593</v>
      </c>
      <c r="X132" s="231">
        <v>384347</v>
      </c>
      <c r="AA132" s="231">
        <v>126487.52</v>
      </c>
      <c r="AB132" s="231">
        <v>8971.68</v>
      </c>
      <c r="AD132" s="76">
        <f t="shared" si="7"/>
        <v>1055692.96</v>
      </c>
      <c r="AE132" s="31">
        <f t="shared" si="8"/>
        <v>0</v>
      </c>
      <c r="AF132" s="21">
        <f t="shared" si="9"/>
        <v>1055692.96</v>
      </c>
      <c r="AG132" s="15">
        <f t="shared" si="10"/>
        <v>1075503.27</v>
      </c>
      <c r="AH132" s="16">
        <f t="shared" si="11"/>
        <v>519806.2</v>
      </c>
      <c r="AI132" s="26">
        <f t="shared" si="12"/>
        <v>555697.07000000007</v>
      </c>
    </row>
    <row r="133" spans="1:35" x14ac:dyDescent="0.2">
      <c r="A133" s="1" t="s">
        <v>501</v>
      </c>
      <c r="B133" s="1" t="s">
        <v>502</v>
      </c>
      <c r="C133" s="66">
        <v>4985</v>
      </c>
      <c r="D133" s="67" t="s">
        <v>1207</v>
      </c>
      <c r="E133" s="251" t="s">
        <v>3139</v>
      </c>
      <c r="F133" s="229">
        <v>875050.35</v>
      </c>
      <c r="H133" s="229">
        <v>85285.46</v>
      </c>
      <c r="I133" s="251">
        <v>271737.65000000002</v>
      </c>
      <c r="J133" s="251">
        <v>7024.21</v>
      </c>
      <c r="Q133" s="251">
        <v>2434424.27</v>
      </c>
      <c r="S133" s="230">
        <v>483647.36</v>
      </c>
      <c r="V133" s="230">
        <v>293719</v>
      </c>
      <c r="X133" s="231">
        <v>366291</v>
      </c>
      <c r="AA133" s="231">
        <v>105821.19</v>
      </c>
      <c r="AB133" s="231">
        <v>22269.4</v>
      </c>
      <c r="AD133" s="76">
        <f t="shared" ref="AD133:AD189" si="13">SUM(F133:H133)</f>
        <v>960335.80999999994</v>
      </c>
      <c r="AE133" s="31">
        <f t="shared" ref="AE133:AE189" si="14">SUM(K133:N133)</f>
        <v>0</v>
      </c>
      <c r="AF133" s="21">
        <f t="shared" ref="AF133:AF189" si="15">AD133-AE133</f>
        <v>960335.80999999994</v>
      </c>
      <c r="AG133" s="15">
        <f t="shared" ref="AG133:AG189" si="16">SUM(R133:W133)</f>
        <v>777366.36</v>
      </c>
      <c r="AH133" s="16">
        <f t="shared" ref="AH133:AH189" si="17">SUM(X133:AC133)</f>
        <v>494381.59</v>
      </c>
      <c r="AI133" s="26">
        <f t="shared" ref="AI133:AI189" si="18">AG133-AH133</f>
        <v>282984.76999999996</v>
      </c>
    </row>
    <row r="134" spans="1:35" x14ac:dyDescent="0.2">
      <c r="A134" s="1" t="s">
        <v>501</v>
      </c>
      <c r="B134" s="1" t="s">
        <v>502</v>
      </c>
      <c r="C134" s="66">
        <v>6488</v>
      </c>
      <c r="D134" s="67" t="s">
        <v>1208</v>
      </c>
      <c r="E134" s="251" t="s">
        <v>3140</v>
      </c>
      <c r="F134" s="229">
        <v>33465.4</v>
      </c>
      <c r="G134" s="229">
        <v>0</v>
      </c>
      <c r="H134" s="229">
        <v>64925.38</v>
      </c>
      <c r="I134" s="251">
        <v>347721.32</v>
      </c>
      <c r="J134" s="251">
        <v>24467.1</v>
      </c>
      <c r="L134" s="233">
        <v>17200</v>
      </c>
      <c r="N134" s="233">
        <v>0</v>
      </c>
      <c r="Q134" s="251">
        <v>2150215.54</v>
      </c>
      <c r="S134" s="230">
        <v>136863.46</v>
      </c>
      <c r="V134" s="230">
        <v>173061</v>
      </c>
      <c r="X134" s="231">
        <v>349027</v>
      </c>
      <c r="AA134" s="231">
        <v>252091.44</v>
      </c>
      <c r="AB134" s="231">
        <v>22589.8</v>
      </c>
      <c r="AD134" s="76">
        <f t="shared" si="13"/>
        <v>98390.78</v>
      </c>
      <c r="AE134" s="31">
        <f t="shared" si="14"/>
        <v>17200</v>
      </c>
      <c r="AF134" s="21">
        <f t="shared" si="15"/>
        <v>81190.78</v>
      </c>
      <c r="AG134" s="15">
        <f t="shared" si="16"/>
        <v>309924.45999999996</v>
      </c>
      <c r="AH134" s="16">
        <f t="shared" si="17"/>
        <v>623708.24</v>
      </c>
      <c r="AI134" s="26">
        <f t="shared" si="18"/>
        <v>-313783.78000000003</v>
      </c>
    </row>
    <row r="135" spans="1:35" x14ac:dyDescent="0.2">
      <c r="A135" s="1" t="s">
        <v>501</v>
      </c>
      <c r="B135" s="1" t="s">
        <v>502</v>
      </c>
      <c r="C135" s="66">
        <v>789</v>
      </c>
      <c r="D135" s="67" t="s">
        <v>1209</v>
      </c>
      <c r="E135" s="251" t="s">
        <v>3203</v>
      </c>
      <c r="F135" s="229">
        <v>380852.43</v>
      </c>
      <c r="H135" s="229">
        <v>29887.63</v>
      </c>
      <c r="I135" s="251">
        <v>201259.72</v>
      </c>
      <c r="J135" s="251">
        <v>54586.1</v>
      </c>
      <c r="N135" s="233">
        <v>7</v>
      </c>
      <c r="Q135" s="251">
        <v>1699412.19</v>
      </c>
      <c r="S135" s="230">
        <v>299638.37</v>
      </c>
      <c r="V135" s="230">
        <v>140259</v>
      </c>
      <c r="X135" s="231">
        <v>169989</v>
      </c>
      <c r="AA135" s="231">
        <v>39566.49</v>
      </c>
      <c r="AB135" s="231">
        <v>22680.5</v>
      </c>
      <c r="AD135" s="76">
        <f t="shared" si="13"/>
        <v>410740.06</v>
      </c>
      <c r="AE135" s="31">
        <f t="shared" si="14"/>
        <v>7</v>
      </c>
      <c r="AF135" s="21">
        <f t="shared" si="15"/>
        <v>410733.06</v>
      </c>
      <c r="AG135" s="15">
        <f t="shared" si="16"/>
        <v>439897.37</v>
      </c>
      <c r="AH135" s="16">
        <f t="shared" si="17"/>
        <v>232235.99</v>
      </c>
      <c r="AI135" s="26">
        <f t="shared" si="18"/>
        <v>207661.38</v>
      </c>
    </row>
    <row r="136" spans="1:35" x14ac:dyDescent="0.2">
      <c r="A136" s="1" t="s">
        <v>505</v>
      </c>
      <c r="B136" s="1" t="s">
        <v>506</v>
      </c>
      <c r="C136" s="66">
        <v>8307</v>
      </c>
      <c r="D136" s="67" t="s">
        <v>1210</v>
      </c>
      <c r="E136" s="251" t="s">
        <v>3141</v>
      </c>
      <c r="F136" s="229">
        <v>733067.08</v>
      </c>
      <c r="G136" s="229">
        <v>63000</v>
      </c>
      <c r="H136" s="229">
        <v>131143.32</v>
      </c>
      <c r="I136" s="251">
        <v>816928.63</v>
      </c>
      <c r="J136" s="251">
        <v>47872.97</v>
      </c>
      <c r="L136" s="233">
        <v>65250</v>
      </c>
      <c r="N136" s="233">
        <v>15000</v>
      </c>
      <c r="Q136" s="251">
        <v>3628521.74</v>
      </c>
      <c r="S136" s="230">
        <v>230039.39</v>
      </c>
      <c r="V136" s="230">
        <v>441343</v>
      </c>
      <c r="W136" s="230">
        <v>15000</v>
      </c>
      <c r="X136" s="231">
        <v>589865.07999999996</v>
      </c>
      <c r="AA136" s="231">
        <v>155504.14000000001</v>
      </c>
      <c r="AB136" s="231">
        <v>42988.12</v>
      </c>
      <c r="AD136" s="76">
        <f t="shared" si="13"/>
        <v>927210.39999999991</v>
      </c>
      <c r="AE136" s="31">
        <f t="shared" si="14"/>
        <v>80250</v>
      </c>
      <c r="AF136" s="21">
        <f t="shared" si="15"/>
        <v>846960.39999999991</v>
      </c>
      <c r="AG136" s="15">
        <f t="shared" si="16"/>
        <v>686382.39</v>
      </c>
      <c r="AH136" s="16">
        <f t="shared" si="17"/>
        <v>788357.34</v>
      </c>
      <c r="AI136" s="26">
        <f t="shared" si="18"/>
        <v>-101974.94999999995</v>
      </c>
    </row>
    <row r="137" spans="1:35" x14ac:dyDescent="0.2">
      <c r="A137" s="1" t="s">
        <v>505</v>
      </c>
      <c r="B137" s="1" t="s">
        <v>506</v>
      </c>
      <c r="C137" s="66">
        <v>4857</v>
      </c>
      <c r="D137" s="67" t="s">
        <v>1211</v>
      </c>
      <c r="E137" s="251" t="s">
        <v>3142</v>
      </c>
      <c r="F137" s="229">
        <v>157954.39000000001</v>
      </c>
      <c r="G137" s="229">
        <v>23000</v>
      </c>
      <c r="H137" s="229">
        <v>86960.54</v>
      </c>
      <c r="I137" s="251">
        <v>1268075.6499999999</v>
      </c>
      <c r="J137" s="251">
        <v>578032.21</v>
      </c>
      <c r="L137" s="233">
        <v>23000</v>
      </c>
      <c r="N137" s="233">
        <v>12553.5</v>
      </c>
      <c r="Q137" s="251">
        <v>365872.84</v>
      </c>
      <c r="S137" s="230">
        <v>111221.3</v>
      </c>
      <c r="V137" s="230">
        <v>200880</v>
      </c>
      <c r="W137" s="230">
        <v>8500</v>
      </c>
      <c r="X137" s="231">
        <v>291925</v>
      </c>
      <c r="AA137" s="231">
        <v>111349.15</v>
      </c>
      <c r="AB137" s="231">
        <v>45485.04</v>
      </c>
      <c r="AD137" s="76">
        <f t="shared" si="13"/>
        <v>267914.93</v>
      </c>
      <c r="AE137" s="31">
        <f t="shared" si="14"/>
        <v>35553.5</v>
      </c>
      <c r="AF137" s="21">
        <f t="shared" si="15"/>
        <v>232361.43</v>
      </c>
      <c r="AG137" s="15">
        <f t="shared" si="16"/>
        <v>320601.3</v>
      </c>
      <c r="AH137" s="16">
        <f t="shared" si="17"/>
        <v>448759.19</v>
      </c>
      <c r="AI137" s="26">
        <f t="shared" si="18"/>
        <v>-128157.89000000001</v>
      </c>
    </row>
    <row r="138" spans="1:35" x14ac:dyDescent="0.2">
      <c r="A138" s="1" t="s">
        <v>505</v>
      </c>
      <c r="B138" s="1" t="s">
        <v>506</v>
      </c>
      <c r="C138" s="66">
        <v>4343</v>
      </c>
      <c r="D138" s="67" t="s">
        <v>1212</v>
      </c>
      <c r="E138" s="251" t="s">
        <v>3143</v>
      </c>
      <c r="F138" s="229">
        <v>201986.78</v>
      </c>
      <c r="G138" s="229">
        <v>10000</v>
      </c>
      <c r="H138" s="229">
        <v>112606.14</v>
      </c>
      <c r="I138" s="251">
        <v>88896.14</v>
      </c>
      <c r="J138" s="251">
        <v>40312.379999999997</v>
      </c>
      <c r="L138" s="233">
        <v>10000</v>
      </c>
      <c r="N138" s="233">
        <v>13384</v>
      </c>
      <c r="Q138" s="251">
        <v>2122751.4700000002</v>
      </c>
      <c r="S138" s="230">
        <v>101999.48</v>
      </c>
      <c r="V138" s="230">
        <v>357343</v>
      </c>
      <c r="W138" s="230">
        <v>9000</v>
      </c>
      <c r="X138" s="231">
        <v>447037</v>
      </c>
      <c r="AA138" s="231">
        <v>102752.48</v>
      </c>
      <c r="AB138" s="231">
        <v>4722.08</v>
      </c>
      <c r="AD138" s="76">
        <f t="shared" si="13"/>
        <v>324592.92</v>
      </c>
      <c r="AE138" s="31">
        <f t="shared" si="14"/>
        <v>23384</v>
      </c>
      <c r="AF138" s="21">
        <f t="shared" si="15"/>
        <v>301208.92</v>
      </c>
      <c r="AG138" s="15">
        <f t="shared" si="16"/>
        <v>468342.48</v>
      </c>
      <c r="AH138" s="16">
        <f t="shared" si="17"/>
        <v>554511.55999999994</v>
      </c>
      <c r="AI138" s="26">
        <f t="shared" si="18"/>
        <v>-86169.079999999958</v>
      </c>
    </row>
    <row r="139" spans="1:35" x14ac:dyDescent="0.2">
      <c r="A139" s="1" t="s">
        <v>505</v>
      </c>
      <c r="B139" s="1" t="s">
        <v>506</v>
      </c>
      <c r="C139" s="66">
        <v>4628</v>
      </c>
      <c r="D139" s="67" t="s">
        <v>1213</v>
      </c>
      <c r="E139" s="251" t="s">
        <v>3144</v>
      </c>
      <c r="F139" s="229">
        <v>527866.26</v>
      </c>
      <c r="G139" s="229">
        <v>39000</v>
      </c>
      <c r="H139" s="229">
        <v>98454.34</v>
      </c>
      <c r="I139" s="251">
        <v>1972752.87</v>
      </c>
      <c r="J139" s="251">
        <v>288205.86</v>
      </c>
      <c r="L139" s="233">
        <v>39000</v>
      </c>
      <c r="Q139" s="251">
        <v>765116.2</v>
      </c>
      <c r="S139" s="230">
        <v>128942.45</v>
      </c>
      <c r="U139" s="230">
        <v>96.69</v>
      </c>
      <c r="V139" s="230">
        <v>240653</v>
      </c>
      <c r="W139" s="230">
        <v>3000</v>
      </c>
      <c r="X139" s="231">
        <v>353545.16</v>
      </c>
      <c r="AA139" s="231">
        <v>129349.32</v>
      </c>
      <c r="AB139" s="231">
        <v>59349.4</v>
      </c>
      <c r="AD139" s="76">
        <f t="shared" si="13"/>
        <v>665320.6</v>
      </c>
      <c r="AE139" s="31">
        <f t="shared" si="14"/>
        <v>39000</v>
      </c>
      <c r="AF139" s="21">
        <f t="shared" si="15"/>
        <v>626320.6</v>
      </c>
      <c r="AG139" s="15">
        <f t="shared" si="16"/>
        <v>372692.14</v>
      </c>
      <c r="AH139" s="16">
        <f t="shared" si="17"/>
        <v>542243.88</v>
      </c>
      <c r="AI139" s="26">
        <f t="shared" si="18"/>
        <v>-169551.74</v>
      </c>
    </row>
    <row r="140" spans="1:35" x14ac:dyDescent="0.2">
      <c r="A140" s="1" t="s">
        <v>505</v>
      </c>
      <c r="B140" s="1" t="s">
        <v>506</v>
      </c>
      <c r="C140" s="66">
        <v>5183</v>
      </c>
      <c r="D140" s="67" t="s">
        <v>1214</v>
      </c>
      <c r="E140" s="251" t="s">
        <v>3145</v>
      </c>
      <c r="F140" s="229">
        <v>59538.63</v>
      </c>
      <c r="G140" s="229">
        <v>113000</v>
      </c>
      <c r="H140" s="229">
        <v>56964.32</v>
      </c>
      <c r="I140" s="251">
        <v>182119.19</v>
      </c>
      <c r="J140" s="251">
        <v>24711.279999999999</v>
      </c>
      <c r="L140" s="233">
        <v>43000</v>
      </c>
      <c r="N140" s="233">
        <v>15160</v>
      </c>
      <c r="Q140" s="251">
        <v>3234091.19</v>
      </c>
      <c r="S140" s="230">
        <v>196974</v>
      </c>
      <c r="V140" s="230">
        <v>152110</v>
      </c>
      <c r="W140" s="230">
        <v>3000</v>
      </c>
      <c r="X140" s="231">
        <v>262973</v>
      </c>
      <c r="AA140" s="231">
        <v>125109.23</v>
      </c>
      <c r="AB140" s="231">
        <v>24124.66</v>
      </c>
      <c r="AD140" s="76">
        <f t="shared" si="13"/>
        <v>229502.95</v>
      </c>
      <c r="AE140" s="31">
        <f t="shared" si="14"/>
        <v>58160</v>
      </c>
      <c r="AF140" s="21">
        <f t="shared" si="15"/>
        <v>171342.95</v>
      </c>
      <c r="AG140" s="15">
        <f t="shared" si="16"/>
        <v>352084</v>
      </c>
      <c r="AH140" s="16">
        <f t="shared" si="17"/>
        <v>412206.88999999996</v>
      </c>
      <c r="AI140" s="26">
        <f t="shared" si="18"/>
        <v>-60122.889999999956</v>
      </c>
    </row>
    <row r="141" spans="1:35" x14ac:dyDescent="0.2">
      <c r="A141" s="1" t="s">
        <v>505</v>
      </c>
      <c r="B141" s="1" t="s">
        <v>506</v>
      </c>
      <c r="C141" s="66">
        <v>3400</v>
      </c>
      <c r="D141" s="67" t="s">
        <v>1215</v>
      </c>
      <c r="E141" s="251" t="s">
        <v>3146</v>
      </c>
      <c r="F141" s="229">
        <v>44735.35</v>
      </c>
      <c r="G141" s="229">
        <v>33000</v>
      </c>
      <c r="H141" s="229">
        <v>119112.29</v>
      </c>
      <c r="I141" s="251">
        <v>479828.59</v>
      </c>
      <c r="J141" s="251">
        <v>107394.96</v>
      </c>
      <c r="L141" s="233">
        <v>33000</v>
      </c>
      <c r="Q141" s="251">
        <v>1809525.85</v>
      </c>
      <c r="S141" s="230">
        <v>108053.36</v>
      </c>
      <c r="V141" s="230">
        <v>229886</v>
      </c>
      <c r="W141" s="230">
        <v>3000</v>
      </c>
      <c r="X141" s="231">
        <v>316008.15999999997</v>
      </c>
      <c r="AA141" s="231">
        <v>50366.06</v>
      </c>
      <c r="AB141" s="231">
        <v>19508.12</v>
      </c>
      <c r="AD141" s="76">
        <f t="shared" si="13"/>
        <v>196847.64</v>
      </c>
      <c r="AE141" s="31">
        <f t="shared" si="14"/>
        <v>33000</v>
      </c>
      <c r="AF141" s="21">
        <f t="shared" si="15"/>
        <v>163847.64000000001</v>
      </c>
      <c r="AG141" s="15">
        <f t="shared" si="16"/>
        <v>340939.36</v>
      </c>
      <c r="AH141" s="16">
        <f t="shared" si="17"/>
        <v>385882.33999999997</v>
      </c>
      <c r="AI141" s="26">
        <f t="shared" si="18"/>
        <v>-44942.979999999981</v>
      </c>
    </row>
    <row r="142" spans="1:35" x14ac:dyDescent="0.2">
      <c r="A142" s="1" t="s">
        <v>505</v>
      </c>
      <c r="B142" s="1" t="s">
        <v>506</v>
      </c>
      <c r="C142" s="66">
        <v>7272</v>
      </c>
      <c r="D142" s="67" t="s">
        <v>1216</v>
      </c>
      <c r="E142" s="251" t="s">
        <v>3147</v>
      </c>
      <c r="F142" s="229">
        <v>379350.56</v>
      </c>
      <c r="G142" s="229">
        <v>33000</v>
      </c>
      <c r="H142" s="229">
        <v>111673.82</v>
      </c>
      <c r="I142" s="251">
        <v>999556.37</v>
      </c>
      <c r="J142" s="251">
        <v>169819</v>
      </c>
      <c r="L142" s="233">
        <v>33000</v>
      </c>
      <c r="Q142" s="251">
        <v>1034850.95</v>
      </c>
      <c r="S142" s="230">
        <v>213682.99</v>
      </c>
      <c r="V142" s="230">
        <v>67452</v>
      </c>
      <c r="W142" s="230">
        <v>3000</v>
      </c>
      <c r="X142" s="231">
        <v>194992.08</v>
      </c>
      <c r="AA142" s="231">
        <v>103207.91</v>
      </c>
      <c r="AB142" s="231">
        <v>39484.839999999997</v>
      </c>
      <c r="AD142" s="76">
        <f t="shared" si="13"/>
        <v>524024.38</v>
      </c>
      <c r="AE142" s="31">
        <f t="shared" si="14"/>
        <v>33000</v>
      </c>
      <c r="AF142" s="21">
        <f t="shared" si="15"/>
        <v>491024.38</v>
      </c>
      <c r="AG142" s="15">
        <f t="shared" si="16"/>
        <v>284134.99</v>
      </c>
      <c r="AH142" s="16">
        <f t="shared" si="17"/>
        <v>337684.82999999996</v>
      </c>
      <c r="AI142" s="26">
        <f t="shared" si="18"/>
        <v>-53549.839999999967</v>
      </c>
    </row>
    <row r="143" spans="1:35" x14ac:dyDescent="0.2">
      <c r="A143" s="1" t="s">
        <v>505</v>
      </c>
      <c r="B143" s="1" t="s">
        <v>506</v>
      </c>
      <c r="C143" s="66">
        <v>4130</v>
      </c>
      <c r="D143" s="67" t="s">
        <v>1217</v>
      </c>
      <c r="E143" s="251" t="s">
        <v>3148</v>
      </c>
      <c r="F143" s="229">
        <v>153639.31</v>
      </c>
      <c r="G143" s="229">
        <v>36000</v>
      </c>
      <c r="H143" s="229">
        <v>95230.49</v>
      </c>
      <c r="I143" s="251">
        <v>131610.69</v>
      </c>
      <c r="J143" s="251">
        <v>41405.279999999999</v>
      </c>
      <c r="L143" s="233">
        <v>36000</v>
      </c>
      <c r="N143" s="233">
        <v>4.9000000000000004</v>
      </c>
      <c r="Q143" s="251">
        <v>1778360.15</v>
      </c>
      <c r="S143" s="230">
        <v>109135.64</v>
      </c>
      <c r="V143" s="230">
        <v>249025</v>
      </c>
      <c r="W143" s="230">
        <v>6000</v>
      </c>
      <c r="X143" s="231">
        <v>362331.98</v>
      </c>
      <c r="AA143" s="231">
        <v>90126.76</v>
      </c>
      <c r="AB143" s="231">
        <v>8561.16</v>
      </c>
      <c r="AD143" s="76">
        <f t="shared" si="13"/>
        <v>284869.8</v>
      </c>
      <c r="AE143" s="31">
        <f t="shared" si="14"/>
        <v>36004.9</v>
      </c>
      <c r="AF143" s="21">
        <f t="shared" si="15"/>
        <v>248864.9</v>
      </c>
      <c r="AG143" s="15">
        <f t="shared" si="16"/>
        <v>364160.64</v>
      </c>
      <c r="AH143" s="16">
        <f t="shared" si="17"/>
        <v>461019.89999999997</v>
      </c>
      <c r="AI143" s="26">
        <f t="shared" si="18"/>
        <v>-96859.259999999951</v>
      </c>
    </row>
    <row r="144" spans="1:35" x14ac:dyDescent="0.2">
      <c r="A144" s="1" t="s">
        <v>505</v>
      </c>
      <c r="B144" s="1" t="s">
        <v>506</v>
      </c>
      <c r="C144" s="66">
        <v>3177</v>
      </c>
      <c r="D144" s="67" t="s">
        <v>1218</v>
      </c>
      <c r="E144" s="251" t="s">
        <v>3149</v>
      </c>
      <c r="F144" s="229">
        <v>234671.46</v>
      </c>
      <c r="G144" s="229">
        <v>36000</v>
      </c>
      <c r="H144" s="229">
        <v>55587.7</v>
      </c>
      <c r="I144" s="251">
        <v>617686.85</v>
      </c>
      <c r="J144" s="251">
        <v>16575.68</v>
      </c>
      <c r="L144" s="233">
        <v>36000</v>
      </c>
      <c r="N144" s="233">
        <v>824.25</v>
      </c>
      <c r="Q144" s="251">
        <v>2463401.71</v>
      </c>
      <c r="S144" s="230">
        <v>249678.71</v>
      </c>
      <c r="T144" s="230">
        <v>137190.92000000001</v>
      </c>
      <c r="V144" s="230">
        <v>194173</v>
      </c>
      <c r="W144" s="230">
        <v>3000</v>
      </c>
      <c r="X144" s="231">
        <v>280563.15999999997</v>
      </c>
      <c r="AA144" s="231">
        <v>156047.42000000001</v>
      </c>
      <c r="AB144" s="231">
        <v>24983.34</v>
      </c>
      <c r="AD144" s="76">
        <f t="shared" si="13"/>
        <v>326259.15999999997</v>
      </c>
      <c r="AE144" s="31">
        <f t="shared" si="14"/>
        <v>36824.25</v>
      </c>
      <c r="AF144" s="21">
        <f t="shared" si="15"/>
        <v>289434.90999999997</v>
      </c>
      <c r="AG144" s="15">
        <f t="shared" si="16"/>
        <v>584042.63</v>
      </c>
      <c r="AH144" s="16">
        <f t="shared" si="17"/>
        <v>461593.92</v>
      </c>
      <c r="AI144" s="26">
        <f t="shared" si="18"/>
        <v>122448.71000000002</v>
      </c>
    </row>
    <row r="145" spans="1:35" x14ac:dyDescent="0.2">
      <c r="A145" s="1" t="s">
        <v>505</v>
      </c>
      <c r="B145" s="1" t="s">
        <v>506</v>
      </c>
      <c r="C145" s="66">
        <v>5043</v>
      </c>
      <c r="D145" s="67" t="s">
        <v>1219</v>
      </c>
      <c r="E145" s="251" t="s">
        <v>3150</v>
      </c>
      <c r="F145" s="229">
        <v>397807.72</v>
      </c>
      <c r="G145" s="229">
        <v>58250</v>
      </c>
      <c r="H145" s="229">
        <v>162922.60999999999</v>
      </c>
      <c r="I145" s="251">
        <v>39162.46</v>
      </c>
      <c r="J145" s="251">
        <v>57138.96</v>
      </c>
      <c r="L145" s="233">
        <v>47000</v>
      </c>
      <c r="N145" s="233">
        <v>15009.02</v>
      </c>
      <c r="Q145" s="251">
        <v>1748544.54</v>
      </c>
      <c r="S145" s="230">
        <v>247691.94</v>
      </c>
      <c r="V145" s="230">
        <v>326977</v>
      </c>
      <c r="W145" s="230">
        <v>3000</v>
      </c>
      <c r="X145" s="231">
        <v>456566.24</v>
      </c>
      <c r="AA145" s="231">
        <v>143153.56</v>
      </c>
      <c r="AB145" s="231">
        <v>8625.4599999999991</v>
      </c>
      <c r="AD145" s="76">
        <f t="shared" si="13"/>
        <v>618980.32999999996</v>
      </c>
      <c r="AE145" s="31">
        <f t="shared" si="14"/>
        <v>62009.020000000004</v>
      </c>
      <c r="AF145" s="21">
        <f t="shared" si="15"/>
        <v>556971.30999999994</v>
      </c>
      <c r="AG145" s="15">
        <f t="shared" si="16"/>
        <v>577668.93999999994</v>
      </c>
      <c r="AH145" s="16">
        <f t="shared" si="17"/>
        <v>608345.26</v>
      </c>
      <c r="AI145" s="26">
        <f t="shared" si="18"/>
        <v>-30676.320000000065</v>
      </c>
    </row>
    <row r="146" spans="1:35" x14ac:dyDescent="0.2">
      <c r="A146" s="1" t="s">
        <v>505</v>
      </c>
      <c r="B146" s="1" t="s">
        <v>506</v>
      </c>
      <c r="C146" s="66">
        <v>4781</v>
      </c>
      <c r="D146" s="67" t="s">
        <v>1220</v>
      </c>
      <c r="E146" s="251" t="s">
        <v>3151</v>
      </c>
      <c r="F146" s="229">
        <v>301216.57</v>
      </c>
      <c r="G146" s="229">
        <v>107600</v>
      </c>
      <c r="H146" s="229">
        <v>119333.79</v>
      </c>
      <c r="I146" s="251">
        <v>1176526.69</v>
      </c>
      <c r="J146" s="251">
        <v>89704.93</v>
      </c>
      <c r="L146" s="233">
        <v>46000</v>
      </c>
      <c r="Q146" s="251">
        <v>577706.88</v>
      </c>
      <c r="S146" s="230">
        <v>211694.8</v>
      </c>
      <c r="V146" s="230">
        <v>344785</v>
      </c>
      <c r="W146" s="230">
        <v>3000</v>
      </c>
      <c r="X146" s="231">
        <v>479293.08</v>
      </c>
      <c r="AA146" s="231">
        <v>161270.57999999999</v>
      </c>
      <c r="AB146" s="231">
        <v>26605.32</v>
      </c>
      <c r="AC146" s="231">
        <v>30000</v>
      </c>
      <c r="AD146" s="76">
        <f t="shared" si="13"/>
        <v>528150.36</v>
      </c>
      <c r="AE146" s="31">
        <f t="shared" si="14"/>
        <v>46000</v>
      </c>
      <c r="AF146" s="21">
        <f t="shared" si="15"/>
        <v>482150.36</v>
      </c>
      <c r="AG146" s="15">
        <f t="shared" si="16"/>
        <v>559479.80000000005</v>
      </c>
      <c r="AH146" s="16">
        <f t="shared" si="17"/>
        <v>697168.98</v>
      </c>
      <c r="AI146" s="26">
        <f t="shared" si="18"/>
        <v>-137689.17999999993</v>
      </c>
    </row>
    <row r="147" spans="1:35" x14ac:dyDescent="0.2">
      <c r="A147" s="1" t="s">
        <v>505</v>
      </c>
      <c r="B147" s="1" t="s">
        <v>506</v>
      </c>
      <c r="C147" s="66">
        <v>7022</v>
      </c>
      <c r="D147" s="67" t="s">
        <v>1221</v>
      </c>
      <c r="E147" s="251" t="s">
        <v>3152</v>
      </c>
      <c r="F147" s="229">
        <v>688173.13</v>
      </c>
      <c r="G147" s="229">
        <v>55760</v>
      </c>
      <c r="H147" s="229">
        <v>242492.01</v>
      </c>
      <c r="I147" s="251">
        <v>72249.789999999994</v>
      </c>
      <c r="J147" s="251">
        <v>120741.02</v>
      </c>
      <c r="L147" s="233">
        <v>39000</v>
      </c>
      <c r="N147" s="233">
        <v>15423.38</v>
      </c>
      <c r="Q147" s="251">
        <v>3628551.99</v>
      </c>
      <c r="S147" s="230">
        <v>296799.71999999997</v>
      </c>
      <c r="V147" s="230">
        <v>344492.12</v>
      </c>
      <c r="W147" s="230">
        <v>3000</v>
      </c>
      <c r="X147" s="231">
        <v>453010.12</v>
      </c>
      <c r="AA147" s="231">
        <v>217440.85</v>
      </c>
      <c r="AB147" s="231">
        <v>9456.32</v>
      </c>
      <c r="AD147" s="76">
        <f t="shared" si="13"/>
        <v>986425.14</v>
      </c>
      <c r="AE147" s="31">
        <f t="shared" si="14"/>
        <v>54423.38</v>
      </c>
      <c r="AF147" s="21">
        <f t="shared" si="15"/>
        <v>932001.76</v>
      </c>
      <c r="AG147" s="15">
        <f t="shared" si="16"/>
        <v>644291.83999999997</v>
      </c>
      <c r="AH147" s="16">
        <f t="shared" si="17"/>
        <v>679907.28999999992</v>
      </c>
      <c r="AI147" s="26">
        <f t="shared" si="18"/>
        <v>-35615.449999999953</v>
      </c>
    </row>
    <row r="148" spans="1:35" x14ac:dyDescent="0.2">
      <c r="A148" s="1" t="s">
        <v>505</v>
      </c>
      <c r="B148" s="1" t="s">
        <v>506</v>
      </c>
      <c r="C148" s="66">
        <v>5099</v>
      </c>
      <c r="D148" s="67" t="s">
        <v>1222</v>
      </c>
      <c r="E148" s="251" t="s">
        <v>3153</v>
      </c>
      <c r="F148" s="229">
        <v>522754.94</v>
      </c>
      <c r="G148" s="229">
        <v>26000</v>
      </c>
      <c r="H148" s="229">
        <v>80907.31</v>
      </c>
      <c r="I148" s="251">
        <v>563877.01</v>
      </c>
      <c r="J148" s="251">
        <v>159053.9</v>
      </c>
      <c r="L148" s="233">
        <v>26000</v>
      </c>
      <c r="N148" s="233">
        <v>12500</v>
      </c>
      <c r="Q148" s="251">
        <v>2252597.11</v>
      </c>
      <c r="S148" s="230">
        <v>261093.05</v>
      </c>
      <c r="V148" s="230">
        <v>191443</v>
      </c>
      <c r="W148" s="230">
        <v>6000</v>
      </c>
      <c r="X148" s="231">
        <v>281677</v>
      </c>
      <c r="AA148" s="231">
        <v>136824.82999999999</v>
      </c>
      <c r="AB148" s="231">
        <v>43688.76</v>
      </c>
      <c r="AD148" s="76">
        <f t="shared" si="13"/>
        <v>629662.25</v>
      </c>
      <c r="AE148" s="31">
        <f t="shared" si="14"/>
        <v>38500</v>
      </c>
      <c r="AF148" s="21">
        <f t="shared" si="15"/>
        <v>591162.25</v>
      </c>
      <c r="AG148" s="15">
        <f t="shared" si="16"/>
        <v>458536.05</v>
      </c>
      <c r="AH148" s="16">
        <f t="shared" si="17"/>
        <v>462190.58999999997</v>
      </c>
      <c r="AI148" s="26">
        <f t="shared" si="18"/>
        <v>-3654.539999999979</v>
      </c>
    </row>
    <row r="149" spans="1:35" x14ac:dyDescent="0.2">
      <c r="A149" s="1" t="s">
        <v>505</v>
      </c>
      <c r="B149" s="1" t="s">
        <v>506</v>
      </c>
      <c r="C149" s="66">
        <v>2341</v>
      </c>
      <c r="D149" s="67" t="s">
        <v>1223</v>
      </c>
      <c r="E149" s="251" t="s">
        <v>3154</v>
      </c>
      <c r="F149" s="229">
        <v>130986.57</v>
      </c>
      <c r="G149" s="229">
        <v>13000</v>
      </c>
      <c r="H149" s="229">
        <v>40432.93</v>
      </c>
      <c r="I149" s="251">
        <v>1335166.1100000001</v>
      </c>
      <c r="J149" s="251">
        <v>26833.32</v>
      </c>
      <c r="L149" s="233">
        <v>13000</v>
      </c>
      <c r="Q149" s="251">
        <v>605433.22</v>
      </c>
      <c r="S149" s="230">
        <v>154028.49</v>
      </c>
      <c r="V149" s="230">
        <v>194397</v>
      </c>
      <c r="X149" s="231">
        <v>261727</v>
      </c>
      <c r="AA149" s="231">
        <v>107004.1</v>
      </c>
      <c r="AB149" s="231">
        <v>24458</v>
      </c>
      <c r="AC149" s="231">
        <v>30000</v>
      </c>
      <c r="AD149" s="76">
        <f t="shared" si="13"/>
        <v>184419.5</v>
      </c>
      <c r="AE149" s="31">
        <f t="shared" si="14"/>
        <v>13000</v>
      </c>
      <c r="AF149" s="21">
        <f t="shared" si="15"/>
        <v>171419.5</v>
      </c>
      <c r="AG149" s="15">
        <f t="shared" si="16"/>
        <v>348425.49</v>
      </c>
      <c r="AH149" s="16">
        <f t="shared" si="17"/>
        <v>423189.1</v>
      </c>
      <c r="AI149" s="26">
        <f t="shared" si="18"/>
        <v>-74763.609999999986</v>
      </c>
    </row>
    <row r="150" spans="1:35" x14ac:dyDescent="0.2">
      <c r="A150" s="1" t="s">
        <v>505</v>
      </c>
      <c r="B150" s="1" t="s">
        <v>506</v>
      </c>
      <c r="C150" s="66">
        <v>1923</v>
      </c>
      <c r="D150" s="67" t="s">
        <v>1224</v>
      </c>
      <c r="E150" s="251" t="s">
        <v>3155</v>
      </c>
      <c r="F150" s="229">
        <v>239602.43</v>
      </c>
      <c r="G150" s="229">
        <v>10000</v>
      </c>
      <c r="H150" s="229">
        <v>41288.86</v>
      </c>
      <c r="I150" s="251">
        <v>1343210.7</v>
      </c>
      <c r="J150" s="251">
        <v>48449.9</v>
      </c>
      <c r="L150" s="233">
        <v>10000</v>
      </c>
      <c r="N150" s="233">
        <v>297.05</v>
      </c>
      <c r="P150" s="251">
        <v>81373.11</v>
      </c>
      <c r="Q150" s="251">
        <v>698047.3</v>
      </c>
      <c r="S150" s="230">
        <v>23677.64</v>
      </c>
      <c r="V150" s="230">
        <v>279786</v>
      </c>
      <c r="W150" s="230">
        <v>6000</v>
      </c>
      <c r="X150" s="231">
        <v>343886</v>
      </c>
      <c r="AA150" s="231">
        <v>91093.22</v>
      </c>
      <c r="AB150" s="231">
        <v>23114.04</v>
      </c>
      <c r="AC150" s="231">
        <v>40000</v>
      </c>
      <c r="AD150" s="76">
        <f t="shared" si="13"/>
        <v>290891.28999999998</v>
      </c>
      <c r="AE150" s="31">
        <f t="shared" si="14"/>
        <v>10297.049999999999</v>
      </c>
      <c r="AF150" s="21">
        <f t="shared" si="15"/>
        <v>280594.24</v>
      </c>
      <c r="AG150" s="15">
        <f t="shared" si="16"/>
        <v>309463.64</v>
      </c>
      <c r="AH150" s="16">
        <f t="shared" si="17"/>
        <v>498093.25999999995</v>
      </c>
      <c r="AI150" s="26">
        <f t="shared" si="18"/>
        <v>-188629.61999999994</v>
      </c>
    </row>
    <row r="151" spans="1:35" x14ac:dyDescent="0.2">
      <c r="A151" s="1" t="s">
        <v>505</v>
      </c>
      <c r="B151" s="1" t="s">
        <v>506</v>
      </c>
      <c r="C151" s="66">
        <v>1617</v>
      </c>
      <c r="D151" s="67" t="s">
        <v>1225</v>
      </c>
      <c r="E151" s="251" t="s">
        <v>3156</v>
      </c>
      <c r="F151" s="229">
        <v>34493.65</v>
      </c>
      <c r="G151" s="229">
        <v>10000</v>
      </c>
      <c r="H151" s="229">
        <v>72426.149999999994</v>
      </c>
      <c r="I151" s="251">
        <v>957095.52</v>
      </c>
      <c r="J151" s="251">
        <v>39431.9</v>
      </c>
      <c r="L151" s="233">
        <v>17875</v>
      </c>
      <c r="N151" s="233">
        <v>727.73</v>
      </c>
      <c r="Q151" s="251">
        <v>399608.02</v>
      </c>
      <c r="S151" s="230">
        <v>113641.9</v>
      </c>
      <c r="V151" s="230">
        <v>102940</v>
      </c>
      <c r="W151" s="230">
        <v>3000</v>
      </c>
      <c r="X151" s="231">
        <v>161650</v>
      </c>
      <c r="AA151" s="231">
        <v>61684.65</v>
      </c>
      <c r="AB151" s="231">
        <v>18526</v>
      </c>
      <c r="AD151" s="76">
        <f t="shared" si="13"/>
        <v>116919.79999999999</v>
      </c>
      <c r="AE151" s="31">
        <f t="shared" si="14"/>
        <v>18602.73</v>
      </c>
      <c r="AF151" s="21">
        <f t="shared" si="15"/>
        <v>98317.069999999992</v>
      </c>
      <c r="AG151" s="15">
        <f t="shared" si="16"/>
        <v>219581.9</v>
      </c>
      <c r="AH151" s="16">
        <f t="shared" si="17"/>
        <v>241860.65</v>
      </c>
      <c r="AI151" s="26">
        <f t="shared" si="18"/>
        <v>-22278.75</v>
      </c>
    </row>
    <row r="152" spans="1:35" x14ac:dyDescent="0.2">
      <c r="A152" s="1" t="s">
        <v>505</v>
      </c>
      <c r="B152" s="1" t="s">
        <v>506</v>
      </c>
      <c r="C152" s="66">
        <v>1689</v>
      </c>
      <c r="D152" s="67" t="s">
        <v>1226</v>
      </c>
      <c r="E152" s="251" t="s">
        <v>3157</v>
      </c>
      <c r="F152" s="229">
        <v>58449.74</v>
      </c>
      <c r="G152" s="229">
        <v>39000</v>
      </c>
      <c r="H152" s="229">
        <v>85801.13</v>
      </c>
      <c r="I152" s="251">
        <v>326660.5</v>
      </c>
      <c r="J152" s="251">
        <v>181980.39</v>
      </c>
      <c r="L152" s="233">
        <v>39000</v>
      </c>
      <c r="N152" s="233">
        <v>15050.46</v>
      </c>
      <c r="P152" s="251">
        <v>25761.17</v>
      </c>
      <c r="Q152" s="251">
        <v>1677902.08</v>
      </c>
      <c r="S152" s="230">
        <v>126981.45</v>
      </c>
      <c r="V152" s="230">
        <v>160447</v>
      </c>
      <c r="W152" s="230">
        <v>3000</v>
      </c>
      <c r="X152" s="231">
        <v>263311</v>
      </c>
      <c r="AA152" s="231">
        <v>68083.16</v>
      </c>
      <c r="AB152" s="231">
        <v>16857.28</v>
      </c>
      <c r="AD152" s="76">
        <f t="shared" si="13"/>
        <v>183250.87</v>
      </c>
      <c r="AE152" s="31">
        <f t="shared" si="14"/>
        <v>54050.46</v>
      </c>
      <c r="AF152" s="21">
        <f t="shared" si="15"/>
        <v>129200.41</v>
      </c>
      <c r="AG152" s="15">
        <f t="shared" si="16"/>
        <v>290428.45</v>
      </c>
      <c r="AH152" s="16">
        <f t="shared" si="17"/>
        <v>348251.44000000006</v>
      </c>
      <c r="AI152" s="26">
        <f t="shared" si="18"/>
        <v>-57822.990000000049</v>
      </c>
    </row>
    <row r="153" spans="1:35" x14ac:dyDescent="0.2">
      <c r="A153" s="1" t="s">
        <v>505</v>
      </c>
      <c r="B153" s="1" t="s">
        <v>506</v>
      </c>
      <c r="C153" s="66">
        <v>4089</v>
      </c>
      <c r="D153" s="67" t="s">
        <v>1227</v>
      </c>
      <c r="E153" s="251" t="s">
        <v>3158</v>
      </c>
      <c r="F153" s="229">
        <v>25950.11</v>
      </c>
      <c r="G153" s="229">
        <v>34000</v>
      </c>
      <c r="H153" s="229">
        <v>161844.28</v>
      </c>
      <c r="I153" s="251">
        <v>925354.79</v>
      </c>
      <c r="J153" s="251">
        <v>86693.41</v>
      </c>
      <c r="L153" s="233">
        <v>34000</v>
      </c>
      <c r="Q153" s="251">
        <v>511906.95</v>
      </c>
      <c r="S153" s="230">
        <v>197585.55</v>
      </c>
      <c r="V153" s="230">
        <v>457982</v>
      </c>
      <c r="W153" s="230">
        <v>12000</v>
      </c>
      <c r="X153" s="231">
        <v>579662</v>
      </c>
      <c r="AA153" s="231">
        <v>114277.83</v>
      </c>
      <c r="AB153" s="231">
        <v>22968.799999999999</v>
      </c>
      <c r="AD153" s="76">
        <f t="shared" si="13"/>
        <v>221794.39</v>
      </c>
      <c r="AE153" s="31">
        <f t="shared" si="14"/>
        <v>34000</v>
      </c>
      <c r="AF153" s="21">
        <f t="shared" si="15"/>
        <v>187794.39</v>
      </c>
      <c r="AG153" s="15">
        <f t="shared" si="16"/>
        <v>667567.55000000005</v>
      </c>
      <c r="AH153" s="16">
        <f t="shared" si="17"/>
        <v>716908.63</v>
      </c>
      <c r="AI153" s="26">
        <f t="shared" si="18"/>
        <v>-49341.079999999958</v>
      </c>
    </row>
    <row r="154" spans="1:35" x14ac:dyDescent="0.2">
      <c r="A154" s="1" t="s">
        <v>505</v>
      </c>
      <c r="B154" s="1" t="s">
        <v>506</v>
      </c>
      <c r="C154" s="66">
        <v>5940</v>
      </c>
      <c r="D154" s="67" t="s">
        <v>1228</v>
      </c>
      <c r="E154" s="251" t="s">
        <v>3159</v>
      </c>
      <c r="F154" s="229">
        <v>552339.61</v>
      </c>
      <c r="G154" s="229">
        <v>13000</v>
      </c>
      <c r="H154" s="229">
        <v>152329.34</v>
      </c>
      <c r="I154" s="251">
        <v>910990.78</v>
      </c>
      <c r="J154" s="251">
        <v>221838.46</v>
      </c>
      <c r="L154" s="233">
        <v>13000</v>
      </c>
      <c r="N154" s="233">
        <v>15000</v>
      </c>
      <c r="Q154" s="251">
        <v>3252587.34</v>
      </c>
      <c r="S154" s="230">
        <v>138496.79999999999</v>
      </c>
      <c r="V154" s="230">
        <v>329508</v>
      </c>
      <c r="W154" s="230">
        <v>9000</v>
      </c>
      <c r="X154" s="231">
        <v>436447</v>
      </c>
      <c r="AA154" s="231">
        <v>151455.28</v>
      </c>
      <c r="AB154" s="231">
        <v>43479.22</v>
      </c>
      <c r="AD154" s="76">
        <f t="shared" si="13"/>
        <v>717668.95</v>
      </c>
      <c r="AE154" s="31">
        <f t="shared" si="14"/>
        <v>28000</v>
      </c>
      <c r="AF154" s="21">
        <f t="shared" si="15"/>
        <v>689668.95</v>
      </c>
      <c r="AG154" s="15">
        <f t="shared" si="16"/>
        <v>477004.79999999999</v>
      </c>
      <c r="AH154" s="16">
        <f t="shared" si="17"/>
        <v>631381.5</v>
      </c>
      <c r="AI154" s="26">
        <f t="shared" si="18"/>
        <v>-154376.70000000001</v>
      </c>
    </row>
    <row r="155" spans="1:35" x14ac:dyDescent="0.2">
      <c r="A155" s="1" t="s">
        <v>505</v>
      </c>
      <c r="B155" s="1" t="s">
        <v>506</v>
      </c>
      <c r="C155" s="66">
        <v>3290</v>
      </c>
      <c r="D155" s="67" t="s">
        <v>1229</v>
      </c>
      <c r="E155" s="251" t="s">
        <v>3204</v>
      </c>
      <c r="F155" s="229">
        <v>386256.48</v>
      </c>
      <c r="G155" s="229">
        <v>33000</v>
      </c>
      <c r="H155" s="229">
        <v>128719.69</v>
      </c>
      <c r="I155" s="251">
        <v>1680434.84</v>
      </c>
      <c r="J155" s="251">
        <v>141002.32999999999</v>
      </c>
      <c r="L155" s="233">
        <v>33000</v>
      </c>
      <c r="N155" s="233">
        <v>20480</v>
      </c>
      <c r="Q155" s="251">
        <v>2705484.32</v>
      </c>
      <c r="S155" s="230">
        <v>168117.48</v>
      </c>
      <c r="V155" s="230">
        <v>182832</v>
      </c>
      <c r="W155" s="230">
        <v>3000</v>
      </c>
      <c r="X155" s="231">
        <v>273237.08</v>
      </c>
      <c r="AA155" s="231">
        <v>106313.11</v>
      </c>
      <c r="AB155" s="231">
        <v>28431.82</v>
      </c>
      <c r="AD155" s="76">
        <f t="shared" si="13"/>
        <v>547976.16999999993</v>
      </c>
      <c r="AE155" s="31">
        <f t="shared" si="14"/>
        <v>53480</v>
      </c>
      <c r="AF155" s="21">
        <f t="shared" si="15"/>
        <v>494496.16999999993</v>
      </c>
      <c r="AG155" s="15">
        <f t="shared" si="16"/>
        <v>353949.48</v>
      </c>
      <c r="AH155" s="16">
        <f t="shared" si="17"/>
        <v>407982.01</v>
      </c>
      <c r="AI155" s="26">
        <f t="shared" si="18"/>
        <v>-54032.530000000028</v>
      </c>
    </row>
    <row r="156" spans="1:35" x14ac:dyDescent="0.2">
      <c r="A156" s="1" t="s">
        <v>509</v>
      </c>
      <c r="B156" s="1" t="s">
        <v>510</v>
      </c>
      <c r="C156" s="66">
        <v>3875</v>
      </c>
      <c r="D156" s="67" t="s">
        <v>1230</v>
      </c>
      <c r="E156" s="251" t="s">
        <v>3160</v>
      </c>
      <c r="F156" s="229">
        <v>204838.21</v>
      </c>
      <c r="H156" s="229">
        <v>56181.95</v>
      </c>
      <c r="I156" s="251">
        <v>479395.66</v>
      </c>
      <c r="J156" s="251">
        <v>387898.15</v>
      </c>
      <c r="L156" s="233">
        <v>51370</v>
      </c>
      <c r="N156" s="233">
        <v>0</v>
      </c>
      <c r="Q156" s="251">
        <v>1733406.94</v>
      </c>
      <c r="S156" s="230">
        <v>339038.45</v>
      </c>
      <c r="V156" s="230">
        <v>390800</v>
      </c>
      <c r="W156" s="230">
        <v>2100</v>
      </c>
      <c r="X156" s="231">
        <v>586602</v>
      </c>
      <c r="AA156" s="231">
        <v>146896.03</v>
      </c>
      <c r="AB156" s="231">
        <v>51658.86</v>
      </c>
      <c r="AD156" s="76">
        <f t="shared" si="13"/>
        <v>261020.15999999997</v>
      </c>
      <c r="AE156" s="31">
        <f t="shared" si="14"/>
        <v>51370</v>
      </c>
      <c r="AF156" s="21">
        <f t="shared" si="15"/>
        <v>209650.15999999997</v>
      </c>
      <c r="AG156" s="15">
        <f t="shared" si="16"/>
        <v>731938.45</v>
      </c>
      <c r="AH156" s="16">
        <f t="shared" si="17"/>
        <v>785156.89</v>
      </c>
      <c r="AI156" s="26">
        <f t="shared" si="18"/>
        <v>-53218.440000000061</v>
      </c>
    </row>
    <row r="157" spans="1:35" x14ac:dyDescent="0.2">
      <c r="A157" s="1" t="s">
        <v>509</v>
      </c>
      <c r="B157" s="1" t="s">
        <v>510</v>
      </c>
      <c r="C157" s="66">
        <v>4209</v>
      </c>
      <c r="D157" s="67" t="s">
        <v>1231</v>
      </c>
      <c r="E157" s="251" t="s">
        <v>3161</v>
      </c>
      <c r="F157" s="229">
        <v>279177.59999999998</v>
      </c>
      <c r="H157" s="229">
        <v>34536.54</v>
      </c>
      <c r="I157" s="251">
        <v>179993.38</v>
      </c>
      <c r="J157" s="251">
        <v>55114.5</v>
      </c>
      <c r="L157" s="233">
        <v>16377.5</v>
      </c>
      <c r="Q157" s="251">
        <v>1890457.72</v>
      </c>
      <c r="S157" s="230">
        <v>329583.53999999998</v>
      </c>
      <c r="V157" s="230">
        <v>121560</v>
      </c>
      <c r="W157" s="230">
        <v>3000</v>
      </c>
      <c r="X157" s="231">
        <v>281577</v>
      </c>
      <c r="AA157" s="231">
        <v>79917.52</v>
      </c>
      <c r="AB157" s="231">
        <v>22376.66</v>
      </c>
      <c r="AD157" s="76">
        <f t="shared" si="13"/>
        <v>313714.13999999996</v>
      </c>
      <c r="AE157" s="31">
        <f t="shared" si="14"/>
        <v>16377.5</v>
      </c>
      <c r="AF157" s="21">
        <f t="shared" si="15"/>
        <v>297336.63999999996</v>
      </c>
      <c r="AG157" s="15">
        <f t="shared" si="16"/>
        <v>454143.54</v>
      </c>
      <c r="AH157" s="16">
        <f t="shared" si="17"/>
        <v>383871.18</v>
      </c>
      <c r="AI157" s="26">
        <f t="shared" si="18"/>
        <v>70272.359999999986</v>
      </c>
    </row>
    <row r="158" spans="1:35" x14ac:dyDescent="0.2">
      <c r="A158" s="1" t="s">
        <v>509</v>
      </c>
      <c r="B158" s="1" t="s">
        <v>510</v>
      </c>
      <c r="C158" s="66">
        <v>5209</v>
      </c>
      <c r="D158" s="67" t="s">
        <v>1232</v>
      </c>
      <c r="E158" s="251" t="s">
        <v>3162</v>
      </c>
      <c r="F158" s="229">
        <v>218705.26</v>
      </c>
      <c r="H158" s="229">
        <v>84880.76</v>
      </c>
      <c r="I158" s="251">
        <v>2171087.2200000002</v>
      </c>
      <c r="J158" s="251">
        <v>189224.04</v>
      </c>
      <c r="L158" s="233">
        <v>21232.5</v>
      </c>
      <c r="N158" s="233">
        <v>6.9</v>
      </c>
      <c r="P158" s="251">
        <v>846</v>
      </c>
      <c r="Q158" s="251">
        <v>715300.29</v>
      </c>
      <c r="S158" s="230">
        <v>348706.51</v>
      </c>
      <c r="V158" s="230">
        <v>220400</v>
      </c>
      <c r="W158" s="230">
        <v>3000</v>
      </c>
      <c r="X158" s="231">
        <v>401975</v>
      </c>
      <c r="AA158" s="231">
        <v>106614.88</v>
      </c>
      <c r="AB158" s="231">
        <v>40850.36</v>
      </c>
      <c r="AD158" s="76">
        <f t="shared" si="13"/>
        <v>303586.02</v>
      </c>
      <c r="AE158" s="31">
        <f t="shared" si="14"/>
        <v>21239.4</v>
      </c>
      <c r="AF158" s="21">
        <f t="shared" si="15"/>
        <v>282346.62</v>
      </c>
      <c r="AG158" s="15">
        <f t="shared" si="16"/>
        <v>572106.51</v>
      </c>
      <c r="AH158" s="16">
        <f t="shared" si="17"/>
        <v>549440.24</v>
      </c>
      <c r="AI158" s="26">
        <f t="shared" si="18"/>
        <v>22666.270000000019</v>
      </c>
    </row>
    <row r="159" spans="1:35" x14ac:dyDescent="0.2">
      <c r="A159" s="1" t="s">
        <v>509</v>
      </c>
      <c r="B159" s="1" t="s">
        <v>510</v>
      </c>
      <c r="C159" s="66">
        <v>5460</v>
      </c>
      <c r="D159" s="67" t="s">
        <v>1233</v>
      </c>
      <c r="E159" s="251" t="s">
        <v>3163</v>
      </c>
      <c r="F159" s="229">
        <v>344098.63</v>
      </c>
      <c r="H159" s="229">
        <v>111035.32</v>
      </c>
      <c r="I159" s="251">
        <v>240315.94</v>
      </c>
      <c r="J159" s="251">
        <v>159547.1</v>
      </c>
      <c r="L159" s="233">
        <v>14812.5</v>
      </c>
      <c r="N159" s="233">
        <v>149</v>
      </c>
      <c r="P159" s="251">
        <v>-1884</v>
      </c>
      <c r="Q159" s="251">
        <v>1595931.52</v>
      </c>
      <c r="S159" s="230">
        <v>341282.38</v>
      </c>
      <c r="T159" s="230">
        <v>50000</v>
      </c>
      <c r="V159" s="230">
        <v>152300</v>
      </c>
      <c r="X159" s="231">
        <v>376389</v>
      </c>
      <c r="AA159" s="231">
        <v>120642.34</v>
      </c>
      <c r="AB159" s="231">
        <v>26908.880000000001</v>
      </c>
      <c r="AD159" s="76">
        <f t="shared" si="13"/>
        <v>455133.95</v>
      </c>
      <c r="AE159" s="31">
        <f t="shared" si="14"/>
        <v>14961.5</v>
      </c>
      <c r="AF159" s="21">
        <f t="shared" si="15"/>
        <v>440172.45</v>
      </c>
      <c r="AG159" s="15">
        <f t="shared" si="16"/>
        <v>543582.38</v>
      </c>
      <c r="AH159" s="16">
        <f t="shared" si="17"/>
        <v>523940.22</v>
      </c>
      <c r="AI159" s="26">
        <f t="shared" si="18"/>
        <v>19642.160000000033</v>
      </c>
    </row>
    <row r="160" spans="1:35" x14ac:dyDescent="0.2">
      <c r="A160" s="1" t="s">
        <v>513</v>
      </c>
      <c r="B160" s="1" t="s">
        <v>514</v>
      </c>
      <c r="C160" s="66">
        <v>2090</v>
      </c>
      <c r="D160" s="67" t="s">
        <v>1234</v>
      </c>
      <c r="E160" s="251" t="s">
        <v>3164</v>
      </c>
      <c r="F160" s="229">
        <v>202274.78</v>
      </c>
      <c r="H160" s="229">
        <v>38548.199999999997</v>
      </c>
      <c r="I160" s="251">
        <v>280849.96999999997</v>
      </c>
      <c r="J160" s="251">
        <v>89987.43</v>
      </c>
      <c r="K160" s="233">
        <v>48500</v>
      </c>
      <c r="L160" s="233">
        <v>39450.5</v>
      </c>
      <c r="N160" s="233">
        <v>460</v>
      </c>
      <c r="Q160" s="251">
        <v>2218013.29</v>
      </c>
      <c r="S160" s="230">
        <v>11885.14</v>
      </c>
      <c r="V160" s="230">
        <v>268347.40000000002</v>
      </c>
      <c r="X160" s="231">
        <v>335907.4</v>
      </c>
      <c r="AA160" s="231">
        <v>107440.09</v>
      </c>
      <c r="AB160" s="231">
        <v>15450.3</v>
      </c>
      <c r="AD160" s="76">
        <f t="shared" si="13"/>
        <v>240822.97999999998</v>
      </c>
      <c r="AE160" s="31">
        <f t="shared" si="14"/>
        <v>88410.5</v>
      </c>
      <c r="AF160" s="21">
        <f t="shared" si="15"/>
        <v>152412.47999999998</v>
      </c>
      <c r="AG160" s="15">
        <f t="shared" si="16"/>
        <v>280232.54000000004</v>
      </c>
      <c r="AH160" s="16">
        <f t="shared" si="17"/>
        <v>458797.79</v>
      </c>
      <c r="AI160" s="26">
        <f t="shared" si="18"/>
        <v>-178565.24999999994</v>
      </c>
    </row>
    <row r="161" spans="1:35" x14ac:dyDescent="0.2">
      <c r="A161" s="1" t="s">
        <v>513</v>
      </c>
      <c r="B161" s="1" t="s">
        <v>514</v>
      </c>
      <c r="C161" s="66">
        <v>3852</v>
      </c>
      <c r="D161" s="67" t="s">
        <v>1235</v>
      </c>
      <c r="E161" s="251" t="s">
        <v>3165</v>
      </c>
      <c r="F161" s="229">
        <v>27565.11</v>
      </c>
      <c r="H161" s="229">
        <v>33140.629999999997</v>
      </c>
      <c r="I161" s="251">
        <v>120647.8</v>
      </c>
      <c r="J161" s="251">
        <v>556986.65</v>
      </c>
      <c r="N161" s="233">
        <v>814.95</v>
      </c>
      <c r="Q161" s="251">
        <v>1904185.77</v>
      </c>
      <c r="S161" s="230">
        <v>17670.84</v>
      </c>
      <c r="V161" s="230">
        <v>463090</v>
      </c>
      <c r="X161" s="231">
        <v>589759</v>
      </c>
      <c r="AA161" s="231">
        <v>55465.31</v>
      </c>
      <c r="AB161" s="231">
        <v>37764.26</v>
      </c>
      <c r="AD161" s="76">
        <f t="shared" si="13"/>
        <v>60705.74</v>
      </c>
      <c r="AE161" s="31">
        <f t="shared" si="14"/>
        <v>814.95</v>
      </c>
      <c r="AF161" s="21">
        <f t="shared" si="15"/>
        <v>59890.79</v>
      </c>
      <c r="AG161" s="15">
        <f t="shared" si="16"/>
        <v>480760.84</v>
      </c>
      <c r="AH161" s="16">
        <f t="shared" si="17"/>
        <v>682988.57000000007</v>
      </c>
      <c r="AI161" s="26">
        <f t="shared" si="18"/>
        <v>-202227.73000000004</v>
      </c>
    </row>
    <row r="162" spans="1:35" x14ac:dyDescent="0.2">
      <c r="A162" s="1" t="s">
        <v>513</v>
      </c>
      <c r="B162" s="1" t="s">
        <v>514</v>
      </c>
      <c r="C162" s="66">
        <v>4000</v>
      </c>
      <c r="D162" s="67" t="s">
        <v>1236</v>
      </c>
      <c r="E162" s="251" t="s">
        <v>3166</v>
      </c>
      <c r="F162" s="229">
        <v>77264.28</v>
      </c>
      <c r="H162" s="229">
        <v>14320.82</v>
      </c>
      <c r="I162" s="251">
        <v>379004.05</v>
      </c>
      <c r="J162" s="251">
        <v>591382.71</v>
      </c>
      <c r="N162" s="233">
        <v>6.9</v>
      </c>
      <c r="Q162" s="251">
        <v>2050038.21</v>
      </c>
      <c r="S162" s="230">
        <v>13707.19</v>
      </c>
      <c r="V162" s="230">
        <v>238158</v>
      </c>
      <c r="X162" s="231">
        <v>331842</v>
      </c>
      <c r="AA162" s="231">
        <v>84454.42</v>
      </c>
      <c r="AB162" s="231">
        <v>37377.919999999998</v>
      </c>
      <c r="AD162" s="76">
        <f t="shared" si="13"/>
        <v>91585.1</v>
      </c>
      <c r="AE162" s="31">
        <f t="shared" si="14"/>
        <v>6.9</v>
      </c>
      <c r="AF162" s="21">
        <f t="shared" si="15"/>
        <v>91578.200000000012</v>
      </c>
      <c r="AG162" s="15">
        <f t="shared" si="16"/>
        <v>251865.19</v>
      </c>
      <c r="AH162" s="16">
        <f t="shared" si="17"/>
        <v>453674.33999999997</v>
      </c>
      <c r="AI162" s="26">
        <f t="shared" si="18"/>
        <v>-201809.14999999997</v>
      </c>
    </row>
    <row r="163" spans="1:35" x14ac:dyDescent="0.2">
      <c r="A163" s="1" t="s">
        <v>513</v>
      </c>
      <c r="B163" s="1" t="s">
        <v>514</v>
      </c>
      <c r="C163" s="66">
        <v>5502</v>
      </c>
      <c r="D163" s="67" t="s">
        <v>1237</v>
      </c>
      <c r="E163" s="251" t="s">
        <v>3167</v>
      </c>
      <c r="F163" s="229">
        <v>172811.63</v>
      </c>
      <c r="H163" s="229">
        <v>75345.240000000005</v>
      </c>
      <c r="I163" s="251">
        <v>1759642.61</v>
      </c>
      <c r="J163" s="251">
        <v>229544.23</v>
      </c>
      <c r="N163" s="233">
        <v>240</v>
      </c>
      <c r="Q163" s="251">
        <v>345682.71</v>
      </c>
      <c r="S163" s="230">
        <v>29076.3</v>
      </c>
      <c r="V163" s="230">
        <v>371938</v>
      </c>
      <c r="X163" s="231">
        <v>521598</v>
      </c>
      <c r="AA163" s="231">
        <v>76848.13</v>
      </c>
      <c r="AB163" s="231">
        <v>65546.240000000005</v>
      </c>
      <c r="AD163" s="76">
        <f t="shared" si="13"/>
        <v>248156.87</v>
      </c>
      <c r="AE163" s="31">
        <f t="shared" si="14"/>
        <v>240</v>
      </c>
      <c r="AF163" s="21">
        <f t="shared" si="15"/>
        <v>247916.87</v>
      </c>
      <c r="AG163" s="15">
        <f t="shared" si="16"/>
        <v>401014.3</v>
      </c>
      <c r="AH163" s="16">
        <f t="shared" si="17"/>
        <v>663992.37</v>
      </c>
      <c r="AI163" s="26">
        <f t="shared" si="18"/>
        <v>-262978.07</v>
      </c>
    </row>
    <row r="164" spans="1:35" x14ac:dyDescent="0.2">
      <c r="A164" s="1" t="s">
        <v>517</v>
      </c>
      <c r="B164" s="1" t="s">
        <v>518</v>
      </c>
      <c r="C164" s="66">
        <v>2505</v>
      </c>
      <c r="D164" s="67" t="s">
        <v>1238</v>
      </c>
      <c r="E164" s="251" t="s">
        <v>3168</v>
      </c>
      <c r="F164" s="229">
        <v>490961.26</v>
      </c>
      <c r="H164" s="229">
        <v>65895.679999999993</v>
      </c>
      <c r="I164" s="251">
        <v>840935.35</v>
      </c>
      <c r="J164" s="251">
        <v>228127.9</v>
      </c>
      <c r="K164" s="233">
        <v>3500</v>
      </c>
      <c r="L164" s="233">
        <v>15039.5</v>
      </c>
      <c r="N164" s="233">
        <v>1166.3499999999999</v>
      </c>
      <c r="Q164" s="251">
        <v>633085.80000000005</v>
      </c>
      <c r="S164" s="230">
        <v>97247.84</v>
      </c>
      <c r="V164" s="230">
        <v>192260</v>
      </c>
      <c r="W164" s="230">
        <v>3000</v>
      </c>
      <c r="X164" s="231">
        <v>254447</v>
      </c>
      <c r="AA164" s="231">
        <v>112911.44</v>
      </c>
      <c r="AB164" s="231">
        <v>31165.56</v>
      </c>
      <c r="AD164" s="76">
        <f t="shared" si="13"/>
        <v>556856.93999999994</v>
      </c>
      <c r="AE164" s="31">
        <f t="shared" si="14"/>
        <v>19705.849999999999</v>
      </c>
      <c r="AF164" s="21">
        <f t="shared" si="15"/>
        <v>537151.09</v>
      </c>
      <c r="AG164" s="15">
        <f t="shared" si="16"/>
        <v>292507.83999999997</v>
      </c>
      <c r="AH164" s="16">
        <f t="shared" si="17"/>
        <v>398524</v>
      </c>
      <c r="AI164" s="26">
        <f t="shared" si="18"/>
        <v>-106016.16000000003</v>
      </c>
    </row>
    <row r="165" spans="1:35" x14ac:dyDescent="0.2">
      <c r="A165" s="1" t="s">
        <v>517</v>
      </c>
      <c r="B165" s="1" t="s">
        <v>518</v>
      </c>
      <c r="C165" s="66">
        <v>3733</v>
      </c>
      <c r="D165" s="67" t="s">
        <v>1239</v>
      </c>
      <c r="E165" s="251" t="s">
        <v>3169</v>
      </c>
      <c r="F165" s="229">
        <v>1192148.33</v>
      </c>
      <c r="H165" s="229">
        <v>27571.439999999999</v>
      </c>
      <c r="I165" s="251">
        <v>82776.789999999994</v>
      </c>
      <c r="J165" s="251">
        <v>186343.26</v>
      </c>
      <c r="L165" s="233">
        <v>69313.67</v>
      </c>
      <c r="N165" s="233">
        <v>210</v>
      </c>
      <c r="P165" s="251">
        <v>216.73</v>
      </c>
      <c r="Q165" s="251">
        <v>1315994.6399999999</v>
      </c>
      <c r="S165" s="230">
        <v>45979.18</v>
      </c>
      <c r="T165" s="230">
        <v>63000</v>
      </c>
      <c r="V165" s="230">
        <v>338400</v>
      </c>
      <c r="W165" s="230">
        <v>6000</v>
      </c>
      <c r="X165" s="231">
        <v>440417</v>
      </c>
      <c r="AA165" s="231">
        <v>214251.71</v>
      </c>
      <c r="AB165" s="231">
        <v>7858.18</v>
      </c>
      <c r="AD165" s="76">
        <f t="shared" si="13"/>
        <v>1219719.77</v>
      </c>
      <c r="AE165" s="31">
        <f t="shared" si="14"/>
        <v>69523.67</v>
      </c>
      <c r="AF165" s="21">
        <f t="shared" si="15"/>
        <v>1150196.1000000001</v>
      </c>
      <c r="AG165" s="15">
        <f t="shared" si="16"/>
        <v>453379.18</v>
      </c>
      <c r="AH165" s="16">
        <f t="shared" si="17"/>
        <v>662526.89</v>
      </c>
      <c r="AI165" s="26">
        <f t="shared" si="18"/>
        <v>-209147.71000000002</v>
      </c>
    </row>
    <row r="166" spans="1:35" x14ac:dyDescent="0.2">
      <c r="A166" s="1" t="s">
        <v>517</v>
      </c>
      <c r="B166" s="1" t="s">
        <v>518</v>
      </c>
      <c r="C166" s="66">
        <v>5221</v>
      </c>
      <c r="D166" s="67" t="s">
        <v>1240</v>
      </c>
      <c r="E166" s="251" t="s">
        <v>3170</v>
      </c>
      <c r="F166" s="229">
        <v>396321.18</v>
      </c>
      <c r="H166" s="229">
        <v>57374.2</v>
      </c>
      <c r="I166" s="251">
        <v>106536.22</v>
      </c>
      <c r="J166" s="251">
        <v>560208.36</v>
      </c>
      <c r="K166" s="233">
        <v>7000</v>
      </c>
      <c r="L166" s="233">
        <v>28524.5</v>
      </c>
      <c r="N166" s="233">
        <v>44.63</v>
      </c>
      <c r="Q166" s="251">
        <v>1954472.19</v>
      </c>
      <c r="S166" s="230">
        <v>114949.2</v>
      </c>
      <c r="V166" s="230">
        <v>275030</v>
      </c>
      <c r="W166" s="230">
        <v>6000</v>
      </c>
      <c r="X166" s="231">
        <v>365927</v>
      </c>
      <c r="AA166" s="231">
        <v>171517.55</v>
      </c>
      <c r="AB166" s="231">
        <v>34929.599999999999</v>
      </c>
      <c r="AD166" s="76">
        <f t="shared" si="13"/>
        <v>453695.38</v>
      </c>
      <c r="AE166" s="31">
        <f t="shared" si="14"/>
        <v>35569.129999999997</v>
      </c>
      <c r="AF166" s="21">
        <f t="shared" si="15"/>
        <v>418126.25</v>
      </c>
      <c r="AG166" s="15">
        <f t="shared" si="16"/>
        <v>395979.2</v>
      </c>
      <c r="AH166" s="16">
        <f t="shared" si="17"/>
        <v>572374.15</v>
      </c>
      <c r="AI166" s="26">
        <f t="shared" si="18"/>
        <v>-176394.95</v>
      </c>
    </row>
    <row r="167" spans="1:35" x14ac:dyDescent="0.2">
      <c r="A167" s="1" t="s">
        <v>517</v>
      </c>
      <c r="B167" s="1" t="s">
        <v>518</v>
      </c>
      <c r="C167" s="66">
        <v>2747</v>
      </c>
      <c r="D167" s="67" t="s">
        <v>1241</v>
      </c>
      <c r="E167" s="251" t="s">
        <v>3171</v>
      </c>
      <c r="F167" s="229">
        <v>508555.47</v>
      </c>
      <c r="H167" s="229">
        <v>37593.230000000003</v>
      </c>
      <c r="I167" s="251">
        <v>451633.06</v>
      </c>
      <c r="J167" s="251">
        <v>46240.81</v>
      </c>
      <c r="K167" s="233">
        <v>6400</v>
      </c>
      <c r="L167" s="233">
        <v>37254.5</v>
      </c>
      <c r="N167" s="233">
        <v>6.87</v>
      </c>
      <c r="P167" s="251">
        <v>13800</v>
      </c>
      <c r="Q167" s="251">
        <v>1659140.58</v>
      </c>
      <c r="S167" s="230">
        <v>87314.14</v>
      </c>
      <c r="T167" s="230">
        <v>10000</v>
      </c>
      <c r="V167" s="230">
        <v>269410</v>
      </c>
      <c r="W167" s="230">
        <v>5000</v>
      </c>
      <c r="X167" s="231">
        <v>329827</v>
      </c>
      <c r="AA167" s="231">
        <v>97524.01</v>
      </c>
      <c r="AB167" s="231">
        <v>21906.1</v>
      </c>
      <c r="AD167" s="76">
        <f t="shared" si="13"/>
        <v>546148.69999999995</v>
      </c>
      <c r="AE167" s="31">
        <f t="shared" si="14"/>
        <v>43661.37</v>
      </c>
      <c r="AF167" s="21">
        <f t="shared" si="15"/>
        <v>502487.32999999996</v>
      </c>
      <c r="AG167" s="15">
        <f t="shared" si="16"/>
        <v>371724.14</v>
      </c>
      <c r="AH167" s="16">
        <f t="shared" si="17"/>
        <v>449257.11</v>
      </c>
      <c r="AI167" s="26">
        <f t="shared" si="18"/>
        <v>-77532.969999999972</v>
      </c>
    </row>
    <row r="168" spans="1:35" x14ac:dyDescent="0.2">
      <c r="A168" s="1" t="s">
        <v>517</v>
      </c>
      <c r="B168" s="1" t="s">
        <v>518</v>
      </c>
      <c r="C168" s="66">
        <v>3860</v>
      </c>
      <c r="D168" s="67" t="s">
        <v>1242</v>
      </c>
      <c r="E168" s="251" t="s">
        <v>3172</v>
      </c>
      <c r="F168" s="229">
        <v>258027.87</v>
      </c>
      <c r="H168" s="229">
        <v>40063.339999999997</v>
      </c>
      <c r="I168" s="251">
        <v>361181.7</v>
      </c>
      <c r="J168" s="251">
        <v>113340.95</v>
      </c>
      <c r="K168" s="233">
        <v>0</v>
      </c>
      <c r="L168" s="233">
        <v>31730.75</v>
      </c>
      <c r="N168" s="233">
        <v>224.08</v>
      </c>
      <c r="Q168" s="251">
        <v>3430123.36</v>
      </c>
      <c r="S168" s="230">
        <v>145077.79999999999</v>
      </c>
      <c r="V168" s="230">
        <v>440620</v>
      </c>
      <c r="W168" s="230">
        <v>6000</v>
      </c>
      <c r="X168" s="231">
        <v>532820</v>
      </c>
      <c r="AA168" s="231">
        <v>128610.14</v>
      </c>
      <c r="AB168" s="231">
        <v>32218.54</v>
      </c>
      <c r="AD168" s="76">
        <f t="shared" si="13"/>
        <v>298091.20999999996</v>
      </c>
      <c r="AE168" s="31">
        <f t="shared" si="14"/>
        <v>31954.83</v>
      </c>
      <c r="AF168" s="21">
        <f t="shared" si="15"/>
        <v>266136.37999999995</v>
      </c>
      <c r="AG168" s="15">
        <f t="shared" si="16"/>
        <v>591697.80000000005</v>
      </c>
      <c r="AH168" s="16">
        <f t="shared" si="17"/>
        <v>693648.68</v>
      </c>
      <c r="AI168" s="26">
        <f t="shared" si="18"/>
        <v>-101950.88</v>
      </c>
    </row>
    <row r="169" spans="1:35" x14ac:dyDescent="0.2">
      <c r="A169" s="1" t="s">
        <v>521</v>
      </c>
      <c r="B169" s="1" t="s">
        <v>522</v>
      </c>
      <c r="C169" s="66">
        <v>992</v>
      </c>
      <c r="D169" s="67" t="s">
        <v>1243</v>
      </c>
      <c r="E169" s="251" t="s">
        <v>3173</v>
      </c>
      <c r="F169" s="229">
        <v>641938.5</v>
      </c>
      <c r="H169" s="229">
        <v>54447.71</v>
      </c>
      <c r="I169" s="251">
        <v>440255.43</v>
      </c>
      <c r="J169" s="251">
        <v>109550.77</v>
      </c>
      <c r="N169" s="233">
        <v>875.56</v>
      </c>
      <c r="Q169" s="251">
        <v>2074034.47</v>
      </c>
      <c r="S169" s="230">
        <v>352006.67</v>
      </c>
      <c r="V169" s="230">
        <v>182940</v>
      </c>
      <c r="X169" s="231">
        <v>326006</v>
      </c>
      <c r="AA169" s="231">
        <v>70204.25</v>
      </c>
      <c r="AB169" s="231">
        <v>5550.72</v>
      </c>
      <c r="AD169" s="76">
        <f t="shared" si="13"/>
        <v>696386.21</v>
      </c>
      <c r="AE169" s="31">
        <f t="shared" si="14"/>
        <v>875.56</v>
      </c>
      <c r="AF169" s="21">
        <f t="shared" si="15"/>
        <v>695510.64999999991</v>
      </c>
      <c r="AG169" s="15">
        <f t="shared" si="16"/>
        <v>534946.66999999993</v>
      </c>
      <c r="AH169" s="16">
        <f t="shared" si="17"/>
        <v>401760.97</v>
      </c>
      <c r="AI169" s="26">
        <f t="shared" si="18"/>
        <v>133185.69999999995</v>
      </c>
    </row>
    <row r="170" spans="1:35" x14ac:dyDescent="0.2">
      <c r="A170" s="1" t="s">
        <v>521</v>
      </c>
      <c r="B170" s="1" t="s">
        <v>522</v>
      </c>
      <c r="C170" s="66">
        <v>5690</v>
      </c>
      <c r="D170" s="67" t="s">
        <v>1244</v>
      </c>
      <c r="E170" s="251" t="s">
        <v>3174</v>
      </c>
      <c r="F170" s="229">
        <v>863305.71</v>
      </c>
      <c r="H170" s="229">
        <v>65145.36</v>
      </c>
      <c r="I170" s="251">
        <v>158419.35</v>
      </c>
      <c r="J170" s="251">
        <v>635449.59999999998</v>
      </c>
      <c r="N170" s="233">
        <v>366.01</v>
      </c>
      <c r="P170" s="251">
        <v>640735.39</v>
      </c>
      <c r="Q170" s="251">
        <v>2188176.4900000002</v>
      </c>
      <c r="S170" s="230">
        <v>519890.75</v>
      </c>
      <c r="V170" s="230">
        <v>264700</v>
      </c>
      <c r="X170" s="231">
        <v>446592</v>
      </c>
      <c r="AA170" s="231">
        <v>117812.68</v>
      </c>
      <c r="AB170" s="231">
        <v>35568.339999999997</v>
      </c>
      <c r="AD170" s="76">
        <f t="shared" si="13"/>
        <v>928451.07</v>
      </c>
      <c r="AE170" s="31">
        <f t="shared" si="14"/>
        <v>366.01</v>
      </c>
      <c r="AF170" s="21">
        <f t="shared" si="15"/>
        <v>928085.05999999994</v>
      </c>
      <c r="AG170" s="15">
        <f t="shared" si="16"/>
        <v>784590.75</v>
      </c>
      <c r="AH170" s="16">
        <f t="shared" si="17"/>
        <v>599973.0199999999</v>
      </c>
      <c r="AI170" s="26">
        <f t="shared" si="18"/>
        <v>184617.7300000001</v>
      </c>
    </row>
    <row r="171" spans="1:35" x14ac:dyDescent="0.2">
      <c r="A171" s="1" t="s">
        <v>521</v>
      </c>
      <c r="B171" s="1" t="s">
        <v>522</v>
      </c>
      <c r="C171" s="66">
        <v>3265</v>
      </c>
      <c r="D171" s="67" t="s">
        <v>1245</v>
      </c>
      <c r="E171" s="251" t="s">
        <v>3175</v>
      </c>
      <c r="F171" s="229">
        <v>540399.56999999995</v>
      </c>
      <c r="H171" s="229">
        <v>59699.93</v>
      </c>
      <c r="I171" s="251">
        <v>415191.47</v>
      </c>
      <c r="J171" s="251">
        <v>639508.23</v>
      </c>
      <c r="Q171" s="251">
        <v>1890317.34</v>
      </c>
      <c r="S171" s="230">
        <v>249944.14</v>
      </c>
      <c r="V171" s="230">
        <v>220480</v>
      </c>
      <c r="X171" s="231">
        <v>298868</v>
      </c>
      <c r="AA171" s="231">
        <v>99581</v>
      </c>
      <c r="AB171" s="231">
        <v>13413.22</v>
      </c>
      <c r="AD171" s="76">
        <f t="shared" si="13"/>
        <v>600099.5</v>
      </c>
      <c r="AE171" s="31">
        <f t="shared" si="14"/>
        <v>0</v>
      </c>
      <c r="AF171" s="21">
        <f t="shared" si="15"/>
        <v>600099.5</v>
      </c>
      <c r="AG171" s="15">
        <f t="shared" si="16"/>
        <v>470424.14</v>
      </c>
      <c r="AH171" s="16">
        <f t="shared" si="17"/>
        <v>411862.22</v>
      </c>
      <c r="AI171" s="26">
        <f t="shared" si="18"/>
        <v>58561.920000000042</v>
      </c>
    </row>
    <row r="172" spans="1:35" x14ac:dyDescent="0.2">
      <c r="A172" s="1" t="s">
        <v>521</v>
      </c>
      <c r="B172" s="1" t="s">
        <v>522</v>
      </c>
      <c r="C172" s="66">
        <v>5131</v>
      </c>
      <c r="D172" s="67" t="s">
        <v>1246</v>
      </c>
      <c r="E172" s="251" t="s">
        <v>3176</v>
      </c>
      <c r="F172" s="229">
        <v>800227.27</v>
      </c>
      <c r="H172" s="229">
        <v>44351.01</v>
      </c>
      <c r="I172" s="251">
        <v>456726.86</v>
      </c>
      <c r="J172" s="251">
        <v>107086.79</v>
      </c>
      <c r="N172" s="233">
        <v>870.8</v>
      </c>
      <c r="Q172" s="251">
        <v>2400624.13</v>
      </c>
      <c r="S172" s="230">
        <v>476585.88</v>
      </c>
      <c r="V172" s="230">
        <v>380420</v>
      </c>
      <c r="X172" s="231">
        <v>498112</v>
      </c>
      <c r="AA172" s="231">
        <v>100952.23</v>
      </c>
      <c r="AB172" s="231">
        <v>32681.26</v>
      </c>
      <c r="AD172" s="76">
        <f t="shared" si="13"/>
        <v>844578.28</v>
      </c>
      <c r="AE172" s="31">
        <f t="shared" si="14"/>
        <v>870.8</v>
      </c>
      <c r="AF172" s="21">
        <f t="shared" si="15"/>
        <v>843707.48</v>
      </c>
      <c r="AG172" s="15">
        <f t="shared" si="16"/>
        <v>857005.88</v>
      </c>
      <c r="AH172" s="16">
        <f t="shared" si="17"/>
        <v>631745.49</v>
      </c>
      <c r="AI172" s="26">
        <f t="shared" si="18"/>
        <v>225260.39</v>
      </c>
    </row>
    <row r="173" spans="1:35" x14ac:dyDescent="0.2">
      <c r="A173" s="1" t="s">
        <v>521</v>
      </c>
      <c r="B173" s="1" t="s">
        <v>522</v>
      </c>
      <c r="C173" s="66">
        <v>3470</v>
      </c>
      <c r="D173" s="67" t="s">
        <v>1247</v>
      </c>
      <c r="E173" s="251" t="s">
        <v>3177</v>
      </c>
      <c r="F173" s="229">
        <v>1303551.26</v>
      </c>
      <c r="H173" s="229">
        <v>60590.65</v>
      </c>
      <c r="I173" s="251">
        <v>132334</v>
      </c>
      <c r="J173" s="251">
        <v>435858.57</v>
      </c>
      <c r="N173" s="233">
        <v>15</v>
      </c>
      <c r="Q173" s="251">
        <v>1658240.02</v>
      </c>
      <c r="S173" s="230">
        <v>737248.4</v>
      </c>
      <c r="V173" s="230">
        <v>229390</v>
      </c>
      <c r="X173" s="231">
        <v>436350</v>
      </c>
      <c r="AA173" s="231">
        <v>150770.59</v>
      </c>
      <c r="AB173" s="231">
        <v>28375.58</v>
      </c>
      <c r="AD173" s="76">
        <f t="shared" si="13"/>
        <v>1364141.91</v>
      </c>
      <c r="AE173" s="31">
        <f t="shared" si="14"/>
        <v>15</v>
      </c>
      <c r="AF173" s="21">
        <f t="shared" si="15"/>
        <v>1364126.91</v>
      </c>
      <c r="AG173" s="15">
        <f t="shared" si="16"/>
        <v>966638.4</v>
      </c>
      <c r="AH173" s="16">
        <f t="shared" si="17"/>
        <v>615496.16999999993</v>
      </c>
      <c r="AI173" s="26">
        <f t="shared" si="18"/>
        <v>351142.2300000001</v>
      </c>
    </row>
    <row r="174" spans="1:35" x14ac:dyDescent="0.2">
      <c r="A174" s="1" t="s">
        <v>521</v>
      </c>
      <c r="B174" s="1" t="s">
        <v>522</v>
      </c>
      <c r="C174" s="66">
        <v>6314</v>
      </c>
      <c r="D174" s="67" t="s">
        <v>1248</v>
      </c>
      <c r="E174" s="251" t="s">
        <v>3178</v>
      </c>
      <c r="F174" s="229">
        <v>986085.2</v>
      </c>
      <c r="H174" s="229">
        <v>48399.75</v>
      </c>
      <c r="I174" s="251">
        <v>441008.38</v>
      </c>
      <c r="J174" s="251">
        <v>87580.43</v>
      </c>
      <c r="N174" s="233">
        <v>35</v>
      </c>
      <c r="Q174" s="251">
        <v>2400624.13</v>
      </c>
      <c r="S174" s="230">
        <v>800070.97</v>
      </c>
      <c r="V174" s="230">
        <v>225700</v>
      </c>
      <c r="X174" s="231">
        <v>420947.84</v>
      </c>
      <c r="AA174" s="231">
        <v>148517.20000000001</v>
      </c>
      <c r="AB174" s="231">
        <v>18383.78</v>
      </c>
      <c r="AD174" s="76">
        <f t="shared" si="13"/>
        <v>1034484.95</v>
      </c>
      <c r="AE174" s="31">
        <f t="shared" si="14"/>
        <v>35</v>
      </c>
      <c r="AF174" s="21">
        <f t="shared" si="15"/>
        <v>1034449.95</v>
      </c>
      <c r="AG174" s="15">
        <f t="shared" si="16"/>
        <v>1025770.97</v>
      </c>
      <c r="AH174" s="16">
        <f t="shared" si="17"/>
        <v>587848.82000000007</v>
      </c>
      <c r="AI174" s="26">
        <f t="shared" si="18"/>
        <v>437922.14999999991</v>
      </c>
    </row>
    <row r="175" spans="1:35" x14ac:dyDescent="0.2">
      <c r="A175" s="1" t="s">
        <v>525</v>
      </c>
      <c r="B175" s="1" t="s">
        <v>526</v>
      </c>
      <c r="C175" s="66">
        <v>4818</v>
      </c>
      <c r="D175" s="67" t="s">
        <v>1249</v>
      </c>
      <c r="E175" s="251" t="s">
        <v>3179</v>
      </c>
      <c r="F175" s="229">
        <v>644474.62</v>
      </c>
      <c r="H175" s="229">
        <v>88300.59</v>
      </c>
      <c r="I175" s="251">
        <v>121237.87</v>
      </c>
      <c r="J175" s="251">
        <v>53978.84</v>
      </c>
      <c r="N175" s="233">
        <v>65.42</v>
      </c>
      <c r="Q175" s="251">
        <v>1908740.29</v>
      </c>
      <c r="S175" s="230">
        <v>60556.39</v>
      </c>
      <c r="V175" s="230">
        <v>294360</v>
      </c>
      <c r="X175" s="231">
        <v>420434</v>
      </c>
      <c r="AA175" s="231">
        <v>88721.87</v>
      </c>
      <c r="AB175" s="231">
        <v>11233</v>
      </c>
      <c r="AD175" s="76">
        <f t="shared" si="13"/>
        <v>732775.21</v>
      </c>
      <c r="AE175" s="31">
        <f t="shared" si="14"/>
        <v>65.42</v>
      </c>
      <c r="AF175" s="21">
        <f t="shared" si="15"/>
        <v>732709.78999999992</v>
      </c>
      <c r="AG175" s="15">
        <f t="shared" si="16"/>
        <v>354916.39</v>
      </c>
      <c r="AH175" s="16">
        <f t="shared" si="17"/>
        <v>520388.87</v>
      </c>
      <c r="AI175" s="26">
        <f t="shared" si="18"/>
        <v>-165472.47999999998</v>
      </c>
    </row>
    <row r="176" spans="1:35" x14ac:dyDescent="0.2">
      <c r="A176" s="1" t="s">
        <v>525</v>
      </c>
      <c r="B176" s="1" t="s">
        <v>526</v>
      </c>
      <c r="C176" s="66">
        <v>3493</v>
      </c>
      <c r="D176" s="67" t="s">
        <v>1250</v>
      </c>
      <c r="E176" s="251" t="s">
        <v>3180</v>
      </c>
      <c r="F176" s="229">
        <v>531923.76</v>
      </c>
      <c r="H176" s="229">
        <v>72869.960000000006</v>
      </c>
      <c r="I176" s="251">
        <v>386766.73</v>
      </c>
      <c r="J176" s="251">
        <v>136853.24</v>
      </c>
      <c r="N176" s="233">
        <v>46.73</v>
      </c>
      <c r="Q176" s="251">
        <v>2036218.61</v>
      </c>
      <c r="S176" s="230">
        <v>54788.88</v>
      </c>
      <c r="V176" s="230">
        <v>379413.31</v>
      </c>
      <c r="X176" s="231">
        <v>573887.31000000006</v>
      </c>
      <c r="AA176" s="231">
        <v>108118.43</v>
      </c>
      <c r="AB176" s="231">
        <v>37664.699999999997</v>
      </c>
      <c r="AD176" s="76">
        <f t="shared" si="13"/>
        <v>604793.72</v>
      </c>
      <c r="AE176" s="31">
        <f t="shared" si="14"/>
        <v>46.73</v>
      </c>
      <c r="AF176" s="21">
        <f t="shared" si="15"/>
        <v>604746.99</v>
      </c>
      <c r="AG176" s="15">
        <f t="shared" si="16"/>
        <v>434202.19</v>
      </c>
      <c r="AH176" s="16">
        <f t="shared" si="17"/>
        <v>719670.44</v>
      </c>
      <c r="AI176" s="26">
        <f t="shared" si="18"/>
        <v>-285468.24999999994</v>
      </c>
    </row>
    <row r="177" spans="1:35" x14ac:dyDescent="0.2">
      <c r="A177" s="1" t="s">
        <v>525</v>
      </c>
      <c r="B177" s="1" t="s">
        <v>526</v>
      </c>
      <c r="C177" s="66">
        <v>2171</v>
      </c>
      <c r="D177" s="67" t="s">
        <v>1251</v>
      </c>
      <c r="E177" s="251" t="s">
        <v>3181</v>
      </c>
      <c r="F177" s="229">
        <v>528326.91</v>
      </c>
      <c r="H177" s="229">
        <v>74516.679999999993</v>
      </c>
      <c r="I177" s="251">
        <v>-23080.18</v>
      </c>
      <c r="J177" s="251">
        <v>162160.20000000001</v>
      </c>
      <c r="N177" s="233">
        <v>37.380000000000003</v>
      </c>
      <c r="Q177" s="251">
        <v>2581996.2400000002</v>
      </c>
      <c r="S177" s="230">
        <v>38713.56</v>
      </c>
      <c r="V177" s="230">
        <v>161240</v>
      </c>
      <c r="X177" s="231">
        <v>261940</v>
      </c>
      <c r="AA177" s="231">
        <v>72808.34</v>
      </c>
      <c r="AB177" s="231">
        <v>34363.74</v>
      </c>
      <c r="AD177" s="76">
        <f t="shared" si="13"/>
        <v>602843.59000000008</v>
      </c>
      <c r="AE177" s="31">
        <f t="shared" si="14"/>
        <v>37.380000000000003</v>
      </c>
      <c r="AF177" s="21">
        <f t="shared" si="15"/>
        <v>602806.21000000008</v>
      </c>
      <c r="AG177" s="15">
        <f t="shared" si="16"/>
        <v>199953.56</v>
      </c>
      <c r="AH177" s="16">
        <f t="shared" si="17"/>
        <v>369112.07999999996</v>
      </c>
      <c r="AI177" s="26">
        <f t="shared" si="18"/>
        <v>-169158.51999999996</v>
      </c>
    </row>
    <row r="178" spans="1:35" x14ac:dyDescent="0.2">
      <c r="A178" s="1" t="s">
        <v>525</v>
      </c>
      <c r="B178" s="1" t="s">
        <v>526</v>
      </c>
      <c r="C178" s="66">
        <v>4974</v>
      </c>
      <c r="D178" s="67" t="s">
        <v>1252</v>
      </c>
      <c r="E178" s="251" t="s">
        <v>3182</v>
      </c>
      <c r="F178" s="229">
        <v>542755.01</v>
      </c>
      <c r="H178" s="229">
        <v>86193.09</v>
      </c>
      <c r="I178" s="251">
        <v>119735.71</v>
      </c>
      <c r="J178" s="251">
        <v>709532.77</v>
      </c>
      <c r="N178" s="233">
        <v>190.11</v>
      </c>
      <c r="Q178" s="251">
        <v>1442473.15</v>
      </c>
      <c r="R178" s="230">
        <v>58.32</v>
      </c>
      <c r="S178" s="230">
        <v>56078.74</v>
      </c>
      <c r="V178" s="230">
        <v>231500</v>
      </c>
      <c r="X178" s="231">
        <v>321160</v>
      </c>
      <c r="AA178" s="231">
        <v>91616.89</v>
      </c>
      <c r="AB178" s="231">
        <v>122829.14</v>
      </c>
      <c r="AD178" s="76">
        <f t="shared" si="13"/>
        <v>628948.1</v>
      </c>
      <c r="AE178" s="31">
        <f t="shared" si="14"/>
        <v>190.11</v>
      </c>
      <c r="AF178" s="21">
        <f t="shared" si="15"/>
        <v>628757.99</v>
      </c>
      <c r="AG178" s="15">
        <f t="shared" si="16"/>
        <v>287637.06</v>
      </c>
      <c r="AH178" s="16">
        <f t="shared" si="17"/>
        <v>535606.03</v>
      </c>
      <c r="AI178" s="26">
        <f t="shared" si="18"/>
        <v>-247968.97000000003</v>
      </c>
    </row>
    <row r="179" spans="1:35" x14ac:dyDescent="0.2">
      <c r="A179" s="1" t="s">
        <v>525</v>
      </c>
      <c r="B179" s="1" t="s">
        <v>526</v>
      </c>
      <c r="C179" s="66">
        <v>2190</v>
      </c>
      <c r="D179" s="67" t="s">
        <v>1253</v>
      </c>
      <c r="E179" s="251" t="s">
        <v>3183</v>
      </c>
      <c r="F179" s="229">
        <v>593466.17000000004</v>
      </c>
      <c r="H179" s="229">
        <v>20954.07</v>
      </c>
      <c r="I179" s="251">
        <v>37716.18</v>
      </c>
      <c r="J179" s="251">
        <v>113353.27</v>
      </c>
      <c r="N179" s="233">
        <v>0</v>
      </c>
      <c r="Q179" s="251">
        <v>1708773.29</v>
      </c>
      <c r="S179" s="230">
        <v>38104.9</v>
      </c>
      <c r="V179" s="230">
        <v>192780</v>
      </c>
      <c r="X179" s="231">
        <v>269612</v>
      </c>
      <c r="AA179" s="231">
        <v>95962.36</v>
      </c>
      <c r="AB179" s="231">
        <v>28805.279999999999</v>
      </c>
      <c r="AD179" s="76">
        <f t="shared" si="13"/>
        <v>614420.24</v>
      </c>
      <c r="AE179" s="31">
        <f t="shared" si="14"/>
        <v>0</v>
      </c>
      <c r="AF179" s="21">
        <f t="shared" si="15"/>
        <v>614420.24</v>
      </c>
      <c r="AG179" s="15">
        <f t="shared" si="16"/>
        <v>230884.9</v>
      </c>
      <c r="AH179" s="16">
        <f t="shared" si="17"/>
        <v>394379.64</v>
      </c>
      <c r="AI179" s="26">
        <f t="shared" si="18"/>
        <v>-163494.74000000002</v>
      </c>
    </row>
    <row r="180" spans="1:35" x14ac:dyDescent="0.2">
      <c r="A180" s="1" t="s">
        <v>525</v>
      </c>
      <c r="B180" s="1" t="s">
        <v>526</v>
      </c>
      <c r="C180" s="66">
        <v>3183</v>
      </c>
      <c r="D180" s="67" t="s">
        <v>1254</v>
      </c>
      <c r="E180" s="251" t="s">
        <v>3184</v>
      </c>
      <c r="F180" s="229">
        <v>324329.32</v>
      </c>
      <c r="H180" s="229">
        <v>57759.58</v>
      </c>
      <c r="I180" s="251">
        <v>21521.41</v>
      </c>
      <c r="J180" s="251">
        <v>28766.57</v>
      </c>
      <c r="Q180" s="251">
        <v>1572242.02</v>
      </c>
      <c r="R180" s="230">
        <v>941.88</v>
      </c>
      <c r="S180" s="230">
        <v>35492.19</v>
      </c>
      <c r="V180" s="230">
        <v>198780</v>
      </c>
      <c r="X180" s="231">
        <v>303971</v>
      </c>
      <c r="AA180" s="231">
        <v>75864.66</v>
      </c>
      <c r="AB180" s="231">
        <v>8614.4</v>
      </c>
      <c r="AD180" s="76">
        <f t="shared" si="13"/>
        <v>382088.9</v>
      </c>
      <c r="AE180" s="31">
        <f t="shared" si="14"/>
        <v>0</v>
      </c>
      <c r="AF180" s="21">
        <f t="shared" si="15"/>
        <v>382088.9</v>
      </c>
      <c r="AG180" s="15">
        <f t="shared" si="16"/>
        <v>235214.07</v>
      </c>
      <c r="AH180" s="16">
        <f t="shared" si="17"/>
        <v>388450.06000000006</v>
      </c>
      <c r="AI180" s="26">
        <f t="shared" si="18"/>
        <v>-153235.99000000005</v>
      </c>
    </row>
    <row r="181" spans="1:35" x14ac:dyDescent="0.2">
      <c r="A181" s="1" t="s">
        <v>525</v>
      </c>
      <c r="B181" s="1" t="s">
        <v>526</v>
      </c>
      <c r="C181" s="66">
        <v>3642</v>
      </c>
      <c r="D181" s="67" t="s">
        <v>1255</v>
      </c>
      <c r="E181" s="251" t="s">
        <v>3185</v>
      </c>
      <c r="F181" s="229">
        <v>524807.43000000005</v>
      </c>
      <c r="G181" s="229">
        <v>4400</v>
      </c>
      <c r="H181" s="229">
        <v>90809.7</v>
      </c>
      <c r="I181" s="251">
        <v>88271.8</v>
      </c>
      <c r="J181" s="251">
        <v>672448</v>
      </c>
      <c r="N181" s="233">
        <v>46.73</v>
      </c>
      <c r="P181" s="251">
        <v>74599</v>
      </c>
      <c r="Q181" s="251">
        <v>1286359.3700000001</v>
      </c>
      <c r="S181" s="230">
        <v>45561.15</v>
      </c>
      <c r="V181" s="230">
        <v>215580</v>
      </c>
      <c r="X181" s="231">
        <v>312619</v>
      </c>
      <c r="AA181" s="231">
        <v>109163.03</v>
      </c>
      <c r="AB181" s="231">
        <v>79749.72</v>
      </c>
      <c r="AD181" s="76">
        <f t="shared" si="13"/>
        <v>620017.13</v>
      </c>
      <c r="AE181" s="31">
        <f t="shared" si="14"/>
        <v>46.73</v>
      </c>
      <c r="AF181" s="21">
        <f t="shared" si="15"/>
        <v>619970.4</v>
      </c>
      <c r="AG181" s="15">
        <f t="shared" si="16"/>
        <v>261141.15</v>
      </c>
      <c r="AH181" s="16">
        <f t="shared" si="17"/>
        <v>501531.75</v>
      </c>
      <c r="AI181" s="26">
        <f t="shared" si="18"/>
        <v>-240390.6</v>
      </c>
    </row>
    <row r="182" spans="1:35" x14ac:dyDescent="0.2">
      <c r="A182" s="1" t="s">
        <v>529</v>
      </c>
      <c r="B182" s="1" t="s">
        <v>531</v>
      </c>
      <c r="C182" s="66">
        <v>3093</v>
      </c>
      <c r="D182" s="67" t="s">
        <v>1256</v>
      </c>
      <c r="E182" s="251" t="s">
        <v>3186</v>
      </c>
      <c r="F182" s="229">
        <v>386111.68</v>
      </c>
      <c r="H182" s="229">
        <v>55581.87</v>
      </c>
      <c r="I182" s="251">
        <v>225057.81</v>
      </c>
      <c r="J182" s="251">
        <v>117130.02</v>
      </c>
      <c r="K182" s="233">
        <v>31486.47</v>
      </c>
      <c r="L182" s="233">
        <v>282.2</v>
      </c>
      <c r="M182" s="233">
        <v>1107</v>
      </c>
      <c r="Q182" s="251">
        <v>1621669.25</v>
      </c>
      <c r="S182" s="230">
        <v>216983.97</v>
      </c>
      <c r="V182" s="230">
        <v>88100</v>
      </c>
      <c r="X182" s="231">
        <v>199459</v>
      </c>
      <c r="AA182" s="231">
        <v>94506.09</v>
      </c>
      <c r="AB182" s="231">
        <v>14473.06</v>
      </c>
      <c r="AD182" s="76">
        <f t="shared" si="13"/>
        <v>441693.55</v>
      </c>
      <c r="AE182" s="31">
        <f t="shared" si="14"/>
        <v>32875.67</v>
      </c>
      <c r="AF182" s="21">
        <f t="shared" si="15"/>
        <v>408817.88</v>
      </c>
      <c r="AG182" s="15">
        <f t="shared" si="16"/>
        <v>305083.96999999997</v>
      </c>
      <c r="AH182" s="16">
        <f t="shared" si="17"/>
        <v>308438.14999999997</v>
      </c>
      <c r="AI182" s="26">
        <f t="shared" si="18"/>
        <v>-3354.179999999993</v>
      </c>
    </row>
    <row r="183" spans="1:35" x14ac:dyDescent="0.2">
      <c r="A183" s="1" t="s">
        <v>529</v>
      </c>
      <c r="B183" s="1" t="s">
        <v>531</v>
      </c>
      <c r="C183" s="66">
        <v>2775</v>
      </c>
      <c r="D183" s="67" t="s">
        <v>1257</v>
      </c>
      <c r="E183" s="251" t="s">
        <v>3187</v>
      </c>
      <c r="F183" s="229">
        <v>25113.759999999998</v>
      </c>
      <c r="G183" s="229">
        <v>50390</v>
      </c>
      <c r="H183" s="229">
        <v>64913.81</v>
      </c>
      <c r="I183" s="251">
        <v>256752.41</v>
      </c>
      <c r="J183" s="251">
        <v>820870.15</v>
      </c>
      <c r="K183" s="233">
        <v>39685</v>
      </c>
      <c r="Q183" s="251">
        <v>2143817.25</v>
      </c>
      <c r="S183" s="230">
        <v>236992.51</v>
      </c>
      <c r="V183" s="230">
        <v>303540</v>
      </c>
      <c r="X183" s="231">
        <v>369894</v>
      </c>
      <c r="AA183" s="231">
        <v>127369.39</v>
      </c>
      <c r="AB183" s="231">
        <v>42899.22</v>
      </c>
      <c r="AD183" s="76">
        <f t="shared" si="13"/>
        <v>140417.57</v>
      </c>
      <c r="AE183" s="31">
        <f t="shared" si="14"/>
        <v>39685</v>
      </c>
      <c r="AF183" s="21">
        <f t="shared" si="15"/>
        <v>100732.57</v>
      </c>
      <c r="AG183" s="15">
        <f t="shared" si="16"/>
        <v>540532.51</v>
      </c>
      <c r="AH183" s="16">
        <f t="shared" si="17"/>
        <v>540162.61</v>
      </c>
      <c r="AI183" s="26">
        <f t="shared" si="18"/>
        <v>369.90000000002328</v>
      </c>
    </row>
    <row r="184" spans="1:35" x14ac:dyDescent="0.2">
      <c r="A184" s="1" t="s">
        <v>529</v>
      </c>
      <c r="B184" s="1" t="s">
        <v>531</v>
      </c>
      <c r="C184" s="66">
        <v>2224</v>
      </c>
      <c r="D184" s="67" t="s">
        <v>1258</v>
      </c>
      <c r="E184" s="251" t="s">
        <v>3188</v>
      </c>
      <c r="F184" s="229">
        <v>396657.59</v>
      </c>
      <c r="G184" s="229">
        <v>0</v>
      </c>
      <c r="H184" s="229">
        <v>18615.73</v>
      </c>
      <c r="I184" s="251">
        <v>2203441.9700000002</v>
      </c>
      <c r="J184" s="251">
        <v>198072.28</v>
      </c>
      <c r="K184" s="233">
        <v>0</v>
      </c>
      <c r="N184" s="233">
        <v>0</v>
      </c>
      <c r="Q184" s="251">
        <v>309335.96999999997</v>
      </c>
      <c r="S184" s="230">
        <v>210206.24</v>
      </c>
      <c r="V184" s="230">
        <v>182400</v>
      </c>
      <c r="X184" s="231">
        <v>256856</v>
      </c>
      <c r="AA184" s="231">
        <v>97247.679999999993</v>
      </c>
      <c r="AB184" s="231">
        <v>29463.34</v>
      </c>
      <c r="AD184" s="76">
        <f t="shared" si="13"/>
        <v>415273.32</v>
      </c>
      <c r="AE184" s="31">
        <f t="shared" si="14"/>
        <v>0</v>
      </c>
      <c r="AF184" s="21">
        <f t="shared" si="15"/>
        <v>415273.32</v>
      </c>
      <c r="AG184" s="15">
        <f t="shared" si="16"/>
        <v>392606.24</v>
      </c>
      <c r="AH184" s="16">
        <f t="shared" si="17"/>
        <v>383567.02</v>
      </c>
      <c r="AI184" s="26">
        <f t="shared" si="18"/>
        <v>9039.2199999999721</v>
      </c>
    </row>
    <row r="185" spans="1:35" x14ac:dyDescent="0.2">
      <c r="A185" s="1" t="s">
        <v>529</v>
      </c>
      <c r="B185" s="1" t="s">
        <v>531</v>
      </c>
      <c r="C185" s="66">
        <v>2037</v>
      </c>
      <c r="D185" s="67" t="s">
        <v>1259</v>
      </c>
      <c r="E185" s="251" t="s">
        <v>3189</v>
      </c>
      <c r="F185" s="229">
        <v>170059.89</v>
      </c>
      <c r="G185" s="229">
        <v>0</v>
      </c>
      <c r="H185" s="229">
        <v>44871.839999999997</v>
      </c>
      <c r="I185" s="251">
        <v>92516.53</v>
      </c>
      <c r="J185" s="251">
        <v>48700.84</v>
      </c>
      <c r="K185" s="233">
        <v>16629</v>
      </c>
      <c r="L185" s="233">
        <v>56734</v>
      </c>
      <c r="N185" s="233">
        <v>250</v>
      </c>
      <c r="Q185" s="251">
        <v>1558084.6</v>
      </c>
      <c r="S185" s="230">
        <v>229876.65</v>
      </c>
      <c r="V185" s="230">
        <v>87260</v>
      </c>
      <c r="X185" s="231">
        <v>176727</v>
      </c>
      <c r="AA185" s="231">
        <v>65369.13</v>
      </c>
      <c r="AB185" s="231">
        <v>6905.56</v>
      </c>
      <c r="AD185" s="76">
        <f t="shared" si="13"/>
        <v>214931.73</v>
      </c>
      <c r="AE185" s="31">
        <f t="shared" si="14"/>
        <v>73613</v>
      </c>
      <c r="AF185" s="21">
        <f t="shared" si="15"/>
        <v>141318.73000000001</v>
      </c>
      <c r="AG185" s="15">
        <f t="shared" si="16"/>
        <v>317136.65000000002</v>
      </c>
      <c r="AH185" s="16">
        <f t="shared" si="17"/>
        <v>249001.69</v>
      </c>
      <c r="AI185" s="26">
        <f t="shared" si="18"/>
        <v>68134.960000000021</v>
      </c>
    </row>
    <row r="186" spans="1:35" x14ac:dyDescent="0.2">
      <c r="A186" s="1" t="s">
        <v>529</v>
      </c>
      <c r="B186" s="1" t="s">
        <v>531</v>
      </c>
      <c r="C186" s="66">
        <v>3571</v>
      </c>
      <c r="D186" s="67" t="s">
        <v>1260</v>
      </c>
      <c r="E186" s="251" t="s">
        <v>3190</v>
      </c>
      <c r="F186" s="229">
        <v>263876.25</v>
      </c>
      <c r="G186" s="229">
        <v>0</v>
      </c>
      <c r="H186" s="229">
        <v>41763.81</v>
      </c>
      <c r="I186" s="251">
        <v>365402.91</v>
      </c>
      <c r="J186" s="251">
        <v>130712.11</v>
      </c>
      <c r="K186" s="233">
        <v>0</v>
      </c>
      <c r="N186" s="233">
        <v>918</v>
      </c>
      <c r="Q186" s="251">
        <v>1939631.19</v>
      </c>
      <c r="S186" s="230">
        <v>281814.75</v>
      </c>
      <c r="V186" s="230">
        <v>210880</v>
      </c>
      <c r="X186" s="231">
        <v>342502</v>
      </c>
      <c r="AA186" s="231">
        <v>152604.54</v>
      </c>
      <c r="AB186" s="231">
        <v>20064.240000000002</v>
      </c>
      <c r="AD186" s="76">
        <f t="shared" si="13"/>
        <v>305640.06</v>
      </c>
      <c r="AE186" s="31">
        <f t="shared" si="14"/>
        <v>918</v>
      </c>
      <c r="AF186" s="21">
        <f t="shared" si="15"/>
        <v>304722.06</v>
      </c>
      <c r="AG186" s="15">
        <f t="shared" si="16"/>
        <v>492694.75</v>
      </c>
      <c r="AH186" s="16">
        <f t="shared" si="17"/>
        <v>515170.78</v>
      </c>
      <c r="AI186" s="26">
        <f t="shared" si="18"/>
        <v>-22476.030000000028</v>
      </c>
    </row>
    <row r="187" spans="1:35" x14ac:dyDescent="0.2">
      <c r="A187" s="1" t="s">
        <v>529</v>
      </c>
      <c r="B187" s="1" t="s">
        <v>531</v>
      </c>
      <c r="C187" s="66">
        <v>6793</v>
      </c>
      <c r="D187" s="67" t="s">
        <v>1261</v>
      </c>
      <c r="E187" s="251" t="s">
        <v>3191</v>
      </c>
      <c r="F187" s="229">
        <v>355672.13</v>
      </c>
      <c r="G187" s="229">
        <v>0</v>
      </c>
      <c r="H187" s="229">
        <v>53444.27</v>
      </c>
      <c r="I187" s="251">
        <v>110482.48</v>
      </c>
      <c r="J187" s="251">
        <v>84605.01</v>
      </c>
      <c r="K187" s="233">
        <v>32830</v>
      </c>
      <c r="L187" s="233">
        <v>225</v>
      </c>
      <c r="N187" s="233">
        <v>350</v>
      </c>
      <c r="Q187" s="251">
        <v>2258666.42</v>
      </c>
      <c r="S187" s="230">
        <v>244484.55</v>
      </c>
      <c r="V187" s="230">
        <v>340300</v>
      </c>
      <c r="X187" s="231">
        <v>545226</v>
      </c>
      <c r="AA187" s="231">
        <v>121884.08</v>
      </c>
      <c r="AB187" s="231">
        <v>12609.28</v>
      </c>
      <c r="AD187" s="76">
        <f t="shared" si="13"/>
        <v>409116.4</v>
      </c>
      <c r="AE187" s="31">
        <f t="shared" si="14"/>
        <v>33405</v>
      </c>
      <c r="AF187" s="21">
        <f t="shared" si="15"/>
        <v>375711.4</v>
      </c>
      <c r="AG187" s="15">
        <f t="shared" si="16"/>
        <v>584784.55000000005</v>
      </c>
      <c r="AH187" s="16">
        <f t="shared" si="17"/>
        <v>679719.36</v>
      </c>
      <c r="AI187" s="26">
        <f t="shared" si="18"/>
        <v>-94934.809999999939</v>
      </c>
    </row>
    <row r="188" spans="1:35" x14ac:dyDescent="0.2">
      <c r="A188" s="1" t="s">
        <v>529</v>
      </c>
      <c r="B188" s="1" t="s">
        <v>531</v>
      </c>
      <c r="C188" s="66">
        <v>1011</v>
      </c>
      <c r="D188" s="67" t="s">
        <v>1262</v>
      </c>
      <c r="E188" s="251" t="s">
        <v>3192</v>
      </c>
      <c r="F188" s="229">
        <v>199901.82</v>
      </c>
      <c r="G188" s="229">
        <v>0</v>
      </c>
      <c r="H188" s="229">
        <v>72506.38</v>
      </c>
      <c r="I188" s="251">
        <v>-49685.16</v>
      </c>
      <c r="J188" s="251">
        <v>494089.27</v>
      </c>
      <c r="K188" s="233">
        <v>33722</v>
      </c>
      <c r="L188" s="233">
        <v>17807.5</v>
      </c>
      <c r="Q188" s="251">
        <v>3335566.08</v>
      </c>
      <c r="S188" s="230">
        <v>214364.1</v>
      </c>
      <c r="V188" s="230">
        <v>152360</v>
      </c>
      <c r="X188" s="231">
        <v>203958</v>
      </c>
      <c r="AA188" s="231">
        <v>67281.97</v>
      </c>
      <c r="AB188" s="231">
        <v>29153.24</v>
      </c>
      <c r="AD188" s="76">
        <f t="shared" si="13"/>
        <v>272408.2</v>
      </c>
      <c r="AE188" s="31">
        <f t="shared" si="14"/>
        <v>51529.5</v>
      </c>
      <c r="AF188" s="21">
        <f t="shared" si="15"/>
        <v>220878.7</v>
      </c>
      <c r="AG188" s="15">
        <f t="shared" si="16"/>
        <v>366724.1</v>
      </c>
      <c r="AH188" s="16">
        <f t="shared" si="17"/>
        <v>300393.20999999996</v>
      </c>
      <c r="AI188" s="26">
        <f t="shared" si="18"/>
        <v>66330.890000000014</v>
      </c>
    </row>
    <row r="189" spans="1:35" x14ac:dyDescent="0.2">
      <c r="A189" s="1" t="s">
        <v>529</v>
      </c>
      <c r="B189" s="1" t="s">
        <v>531</v>
      </c>
      <c r="C189" s="66">
        <v>3164</v>
      </c>
      <c r="D189" s="67" t="s">
        <v>1263</v>
      </c>
      <c r="E189" s="251" t="s">
        <v>3193</v>
      </c>
      <c r="F189" s="229">
        <v>388097</v>
      </c>
      <c r="H189" s="229">
        <v>10295.49</v>
      </c>
      <c r="I189" s="251">
        <v>171893.56</v>
      </c>
      <c r="J189" s="251">
        <v>83739.100000000006</v>
      </c>
      <c r="K189" s="233">
        <v>19770.77</v>
      </c>
      <c r="L189" s="233">
        <v>63554.26</v>
      </c>
      <c r="Q189" s="251">
        <v>1980732.96</v>
      </c>
      <c r="S189" s="230">
        <v>215598.99</v>
      </c>
      <c r="V189" s="230">
        <v>163280</v>
      </c>
      <c r="X189" s="231">
        <v>335972</v>
      </c>
      <c r="AA189" s="231">
        <v>68799.009999999995</v>
      </c>
      <c r="AB189" s="231">
        <v>13692.78</v>
      </c>
      <c r="AD189" s="76">
        <f t="shared" si="13"/>
        <v>398392.49</v>
      </c>
      <c r="AE189" s="31">
        <f t="shared" si="14"/>
        <v>83325.03</v>
      </c>
      <c r="AF189" s="21">
        <f t="shared" si="15"/>
        <v>315067.45999999996</v>
      </c>
      <c r="AG189" s="15">
        <f t="shared" si="16"/>
        <v>378878.99</v>
      </c>
      <c r="AH189" s="16">
        <f t="shared" si="17"/>
        <v>418463.79000000004</v>
      </c>
      <c r="AI189" s="26">
        <f t="shared" si="18"/>
        <v>-39584.800000000047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4"/>
  <sheetViews>
    <sheetView topLeftCell="AD1" zoomScale="80" zoomScaleNormal="80" workbookViewId="0">
      <selection activeCell="E158" sqref="E158"/>
    </sheetView>
  </sheetViews>
  <sheetFormatPr defaultColWidth="33.125" defaultRowHeight="14.25" x14ac:dyDescent="0.2"/>
  <cols>
    <col min="1" max="1" width="49.5" style="250" bestFit="1" customWidth="1"/>
    <col min="2" max="5" width="33.125" style="346"/>
    <col min="6" max="9" width="33.125" style="250"/>
    <col min="10" max="13" width="33.125" style="232"/>
    <col min="14" max="17" width="33.125" style="250"/>
    <col min="18" max="24" width="33.125" style="73"/>
    <col min="25" max="31" width="33.125" style="90"/>
    <col min="32" max="16384" width="33.125" style="250"/>
  </cols>
  <sheetData>
    <row r="1" spans="1:31" x14ac:dyDescent="0.2">
      <c r="A1" s="249" t="s">
        <v>2457</v>
      </c>
      <c r="B1" s="346" t="s">
        <v>2463</v>
      </c>
      <c r="C1" s="346" t="s">
        <v>2465</v>
      </c>
      <c r="D1" s="346" t="s">
        <v>2467</v>
      </c>
      <c r="E1" s="346" t="s">
        <v>2933</v>
      </c>
      <c r="F1" s="250" t="s">
        <v>2469</v>
      </c>
      <c r="G1" s="250" t="s">
        <v>2471</v>
      </c>
      <c r="H1" s="250" t="s">
        <v>2473</v>
      </c>
      <c r="I1" s="250" t="s">
        <v>2935</v>
      </c>
      <c r="J1" s="232" t="s">
        <v>2475</v>
      </c>
      <c r="K1" s="232" t="s">
        <v>2477</v>
      </c>
      <c r="L1" s="232" t="s">
        <v>2481</v>
      </c>
      <c r="M1" s="232" t="s">
        <v>2483</v>
      </c>
      <c r="N1" s="250" t="s">
        <v>2485</v>
      </c>
      <c r="O1" s="250" t="s">
        <v>2487</v>
      </c>
      <c r="P1" s="250" t="s">
        <v>2489</v>
      </c>
      <c r="Q1" s="250" t="s">
        <v>2491</v>
      </c>
      <c r="R1" s="73" t="s">
        <v>3364</v>
      </c>
      <c r="S1" s="73" t="s">
        <v>2493</v>
      </c>
      <c r="T1" s="73" t="s">
        <v>2495</v>
      </c>
      <c r="U1" s="73" t="s">
        <v>2497</v>
      </c>
      <c r="V1" s="73" t="s">
        <v>2499</v>
      </c>
      <c r="W1" s="73" t="s">
        <v>2501</v>
      </c>
      <c r="X1" s="73" t="s">
        <v>2503</v>
      </c>
      <c r="Y1" s="90" t="s">
        <v>2505</v>
      </c>
      <c r="Z1" s="90" t="s">
        <v>2507</v>
      </c>
      <c r="AA1" s="90" t="s">
        <v>2509</v>
      </c>
      <c r="AB1" s="90" t="s">
        <v>2511</v>
      </c>
      <c r="AC1" s="90" t="s">
        <v>2513</v>
      </c>
      <c r="AD1" s="90" t="s">
        <v>2804</v>
      </c>
      <c r="AE1" s="90" t="s">
        <v>2515</v>
      </c>
    </row>
    <row r="2" spans="1:31" x14ac:dyDescent="0.2">
      <c r="A2" s="249" t="s">
        <v>2458</v>
      </c>
      <c r="B2" s="346" t="s">
        <v>2464</v>
      </c>
      <c r="C2" s="346" t="s">
        <v>2466</v>
      </c>
      <c r="D2" s="346" t="s">
        <v>2468</v>
      </c>
      <c r="E2" s="346" t="s">
        <v>2934</v>
      </c>
      <c r="F2" s="250" t="s">
        <v>2470</v>
      </c>
      <c r="G2" s="250" t="s">
        <v>2472</v>
      </c>
      <c r="H2" s="250" t="s">
        <v>2474</v>
      </c>
      <c r="I2" s="250" t="s">
        <v>2936</v>
      </c>
      <c r="J2" s="232" t="s">
        <v>2476</v>
      </c>
      <c r="K2" s="232" t="s">
        <v>2478</v>
      </c>
      <c r="L2" s="232" t="s">
        <v>2482</v>
      </c>
      <c r="M2" s="232" t="s">
        <v>2484</v>
      </c>
      <c r="N2" s="250" t="s">
        <v>2486</v>
      </c>
      <c r="O2" s="250" t="s">
        <v>2488</v>
      </c>
      <c r="P2" s="250" t="s">
        <v>2490</v>
      </c>
      <c r="Q2" s="250" t="s">
        <v>2492</v>
      </c>
      <c r="R2" s="73" t="s">
        <v>3365</v>
      </c>
      <c r="S2" s="73" t="s">
        <v>2494</v>
      </c>
      <c r="T2" s="73" t="s">
        <v>2496</v>
      </c>
      <c r="U2" s="73" t="s">
        <v>2498</v>
      </c>
      <c r="V2" s="73" t="s">
        <v>2500</v>
      </c>
      <c r="W2" s="73" t="s">
        <v>2502</v>
      </c>
      <c r="X2" s="73" t="s">
        <v>2504</v>
      </c>
      <c r="Y2" s="90" t="s">
        <v>2506</v>
      </c>
      <c r="Z2" s="90" t="s">
        <v>2508</v>
      </c>
      <c r="AA2" s="90" t="s">
        <v>2510</v>
      </c>
      <c r="AB2" s="90" t="s">
        <v>2512</v>
      </c>
      <c r="AC2" s="90" t="s">
        <v>2514</v>
      </c>
      <c r="AD2" s="90" t="s">
        <v>2805</v>
      </c>
      <c r="AE2" s="90" t="s">
        <v>2516</v>
      </c>
    </row>
    <row r="3" spans="1:31" x14ac:dyDescent="0.2">
      <c r="A3" s="249" t="s">
        <v>2459</v>
      </c>
      <c r="B3" s="346">
        <v>48780356.18</v>
      </c>
      <c r="C3" s="346">
        <v>407620</v>
      </c>
      <c r="D3" s="346">
        <v>16715789.23</v>
      </c>
      <c r="E3" s="346">
        <v>344</v>
      </c>
      <c r="F3" s="250">
        <v>107686139.66</v>
      </c>
      <c r="G3" s="250">
        <v>31663846.940000001</v>
      </c>
      <c r="H3" s="250">
        <v>464.73</v>
      </c>
      <c r="I3" s="250">
        <v>194900</v>
      </c>
      <c r="J3" s="232">
        <v>422350</v>
      </c>
      <c r="K3" s="232">
        <v>3517558.67</v>
      </c>
      <c r="L3" s="232">
        <v>2511284.37</v>
      </c>
      <c r="M3" s="232">
        <v>708118.06</v>
      </c>
      <c r="N3" s="250">
        <v>860986</v>
      </c>
      <c r="O3" s="250">
        <v>-2533542.23</v>
      </c>
      <c r="P3" s="250">
        <v>-1711385.48</v>
      </c>
      <c r="Q3" s="250">
        <v>273746449.48000002</v>
      </c>
      <c r="R3" s="73">
        <v>16</v>
      </c>
      <c r="S3" s="73">
        <v>769.96</v>
      </c>
      <c r="T3" s="73">
        <v>11694717.140000001</v>
      </c>
      <c r="U3" s="73">
        <v>1048459.1</v>
      </c>
      <c r="V3" s="73">
        <v>4763.12</v>
      </c>
      <c r="W3" s="73">
        <v>28470609.32</v>
      </c>
      <c r="X3" s="73">
        <v>3524553.39</v>
      </c>
      <c r="Y3" s="90">
        <v>35811931.530000001</v>
      </c>
      <c r="Z3" s="90">
        <v>800</v>
      </c>
      <c r="AA3" s="90">
        <v>155786.76</v>
      </c>
      <c r="AB3" s="90">
        <v>11317081.800000001</v>
      </c>
      <c r="AC3" s="90">
        <v>3868761.38</v>
      </c>
      <c r="AD3" s="90">
        <v>12</v>
      </c>
      <c r="AE3" s="90">
        <v>38619.050000000003</v>
      </c>
    </row>
    <row r="4" spans="1:31" x14ac:dyDescent="0.2">
      <c r="A4" s="249" t="s">
        <v>3213</v>
      </c>
      <c r="B4" s="346">
        <v>326239.78000000003</v>
      </c>
      <c r="D4" s="346">
        <v>93482.42</v>
      </c>
      <c r="F4" s="250">
        <v>133187.72</v>
      </c>
      <c r="G4" s="250">
        <v>108462.05</v>
      </c>
      <c r="K4" s="232">
        <v>16131</v>
      </c>
      <c r="M4" s="232">
        <v>500</v>
      </c>
      <c r="N4" s="250">
        <v>7500</v>
      </c>
      <c r="O4" s="250">
        <v>4655.03</v>
      </c>
      <c r="Q4" s="250">
        <v>2193223.69</v>
      </c>
      <c r="T4" s="73">
        <v>85565.73</v>
      </c>
      <c r="W4" s="73">
        <v>243020</v>
      </c>
      <c r="Y4" s="90">
        <v>265312</v>
      </c>
      <c r="AB4" s="90">
        <v>72150.179999999993</v>
      </c>
      <c r="AC4" s="90">
        <v>11046.82</v>
      </c>
    </row>
    <row r="5" spans="1:31" x14ac:dyDescent="0.2">
      <c r="A5" s="249" t="s">
        <v>3214</v>
      </c>
      <c r="B5" s="346">
        <v>443606.96</v>
      </c>
      <c r="D5" s="346">
        <v>126646.14</v>
      </c>
      <c r="F5" s="250">
        <v>875253.22</v>
      </c>
      <c r="G5" s="250">
        <v>610200.78</v>
      </c>
      <c r="K5" s="232">
        <v>8403</v>
      </c>
      <c r="N5" s="250">
        <v>24000</v>
      </c>
      <c r="Q5" s="250">
        <v>1265427.9099999999</v>
      </c>
      <c r="T5" s="73">
        <v>72311.28</v>
      </c>
      <c r="W5" s="73">
        <v>290220</v>
      </c>
      <c r="Y5" s="90">
        <v>344740</v>
      </c>
      <c r="AB5" s="90">
        <v>65015.01</v>
      </c>
      <c r="AC5" s="90">
        <v>1666.66</v>
      </c>
    </row>
    <row r="6" spans="1:31" x14ac:dyDescent="0.2">
      <c r="A6" s="249" t="s">
        <v>3215</v>
      </c>
      <c r="B6" s="346">
        <v>144889.4</v>
      </c>
      <c r="D6" s="346">
        <v>121999.88</v>
      </c>
      <c r="F6" s="250">
        <v>1017645.81</v>
      </c>
      <c r="G6" s="250">
        <v>781474.9</v>
      </c>
      <c r="J6" s="232">
        <v>2000</v>
      </c>
      <c r="K6" s="232">
        <v>13500</v>
      </c>
      <c r="L6" s="232">
        <v>6000</v>
      </c>
      <c r="M6" s="232">
        <v>286.56</v>
      </c>
      <c r="Q6" s="250">
        <v>3482828.65</v>
      </c>
      <c r="T6" s="73">
        <v>16518.05</v>
      </c>
      <c r="U6" s="73">
        <v>91390</v>
      </c>
      <c r="W6" s="73">
        <v>319400</v>
      </c>
      <c r="Y6" s="90">
        <v>367832</v>
      </c>
      <c r="AB6" s="90">
        <v>78929.41</v>
      </c>
      <c r="AC6" s="90">
        <v>33459.99</v>
      </c>
    </row>
    <row r="7" spans="1:31" x14ac:dyDescent="0.2">
      <c r="A7" s="249" t="s">
        <v>3216</v>
      </c>
      <c r="B7" s="346">
        <v>156711.85</v>
      </c>
      <c r="D7" s="346">
        <v>82379.210000000006</v>
      </c>
      <c r="F7" s="250">
        <v>410789.2</v>
      </c>
      <c r="G7" s="250">
        <v>354637</v>
      </c>
      <c r="K7" s="232">
        <v>147586.63</v>
      </c>
      <c r="N7" s="250">
        <v>36000</v>
      </c>
      <c r="Q7" s="250">
        <v>3940312</v>
      </c>
      <c r="T7" s="73">
        <v>19850</v>
      </c>
      <c r="W7" s="73">
        <v>74560</v>
      </c>
      <c r="Y7" s="90">
        <v>117946</v>
      </c>
      <c r="AB7" s="90">
        <v>95518.61</v>
      </c>
      <c r="AC7" s="90">
        <v>30946.720000000001</v>
      </c>
    </row>
    <row r="8" spans="1:31" x14ac:dyDescent="0.2">
      <c r="A8" s="249" t="s">
        <v>3217</v>
      </c>
      <c r="B8" s="346">
        <v>431932.66</v>
      </c>
      <c r="D8" s="346">
        <v>65652.42</v>
      </c>
      <c r="F8" s="250">
        <v>297960.86</v>
      </c>
      <c r="G8" s="250">
        <v>302285.82</v>
      </c>
      <c r="I8" s="250">
        <v>194900</v>
      </c>
      <c r="K8" s="232">
        <v>26790</v>
      </c>
      <c r="N8" s="250">
        <v>49500</v>
      </c>
      <c r="Q8" s="250">
        <v>2735240.51</v>
      </c>
      <c r="T8" s="73">
        <v>4500</v>
      </c>
      <c r="W8" s="73">
        <v>126980</v>
      </c>
      <c r="Y8" s="90">
        <v>145077</v>
      </c>
      <c r="AB8" s="90">
        <v>74393.41</v>
      </c>
      <c r="AC8" s="90">
        <v>8891</v>
      </c>
    </row>
    <row r="9" spans="1:31" x14ac:dyDescent="0.2">
      <c r="A9" s="249" t="s">
        <v>3218</v>
      </c>
      <c r="B9" s="346">
        <v>65958.5</v>
      </c>
      <c r="D9" s="346">
        <v>24868.66</v>
      </c>
      <c r="E9" s="346">
        <v>344</v>
      </c>
      <c r="F9" s="250">
        <v>757035.11</v>
      </c>
      <c r="G9" s="250">
        <v>1154524.6299999999</v>
      </c>
      <c r="K9" s="232">
        <v>23250</v>
      </c>
      <c r="N9" s="250">
        <v>24000</v>
      </c>
      <c r="P9" s="250">
        <v>180423.8</v>
      </c>
      <c r="Q9" s="250">
        <v>2266802.89</v>
      </c>
      <c r="T9" s="73">
        <v>3000</v>
      </c>
      <c r="W9" s="73">
        <v>151518</v>
      </c>
      <c r="Y9" s="90">
        <v>169391</v>
      </c>
      <c r="AB9" s="90">
        <v>60162.51</v>
      </c>
      <c r="AC9" s="90">
        <v>3666.66</v>
      </c>
    </row>
    <row r="10" spans="1:31" x14ac:dyDescent="0.2">
      <c r="A10" s="249" t="s">
        <v>3219</v>
      </c>
      <c r="B10" s="346">
        <v>444732.83</v>
      </c>
      <c r="D10" s="346">
        <v>137443.1</v>
      </c>
      <c r="F10" s="250">
        <v>949622.38</v>
      </c>
      <c r="G10" s="250">
        <v>556552.43000000005</v>
      </c>
      <c r="K10" s="232">
        <v>24813</v>
      </c>
      <c r="N10" s="250">
        <v>175000</v>
      </c>
      <c r="Q10" s="250">
        <v>2678016.84</v>
      </c>
      <c r="T10" s="73">
        <v>65482.46</v>
      </c>
      <c r="W10" s="73">
        <v>227200</v>
      </c>
      <c r="Y10" s="90">
        <v>248520</v>
      </c>
      <c r="AB10" s="90">
        <v>134677.06</v>
      </c>
      <c r="AC10" s="90">
        <v>44950.1</v>
      </c>
    </row>
    <row r="11" spans="1:31" x14ac:dyDescent="0.2">
      <c r="A11" s="249" t="s">
        <v>3220</v>
      </c>
      <c r="B11" s="346">
        <v>335417.17</v>
      </c>
      <c r="D11" s="346">
        <v>150047.38</v>
      </c>
      <c r="F11" s="250">
        <v>1877795.34</v>
      </c>
      <c r="G11" s="250">
        <v>167543.25</v>
      </c>
      <c r="K11" s="232">
        <v>23460</v>
      </c>
      <c r="M11" s="232">
        <v>26094.45</v>
      </c>
      <c r="N11" s="250">
        <v>54000</v>
      </c>
      <c r="Q11" s="250">
        <v>585220.22</v>
      </c>
      <c r="T11" s="73">
        <v>22678.16</v>
      </c>
      <c r="W11" s="73">
        <v>151920</v>
      </c>
      <c r="Y11" s="90">
        <v>206153</v>
      </c>
      <c r="AB11" s="90">
        <v>63907.78</v>
      </c>
      <c r="AC11" s="90">
        <v>29958.34</v>
      </c>
    </row>
    <row r="12" spans="1:31" x14ac:dyDescent="0.2">
      <c r="A12" s="249" t="s">
        <v>3221</v>
      </c>
      <c r="B12" s="346">
        <v>435108.54</v>
      </c>
      <c r="D12" s="346">
        <v>202542.83</v>
      </c>
      <c r="F12" s="250">
        <v>411871.84</v>
      </c>
      <c r="G12" s="250">
        <v>926429.39</v>
      </c>
      <c r="K12" s="232">
        <v>43220</v>
      </c>
      <c r="Q12" s="250">
        <v>1804328.64</v>
      </c>
      <c r="T12" s="73">
        <v>64888.86</v>
      </c>
      <c r="W12" s="73">
        <v>252840</v>
      </c>
      <c r="Y12" s="90">
        <v>265840</v>
      </c>
      <c r="AB12" s="90">
        <v>47376.15</v>
      </c>
      <c r="AC12" s="90">
        <v>63311.48</v>
      </c>
    </row>
    <row r="13" spans="1:31" x14ac:dyDescent="0.2">
      <c r="A13" s="249" t="s">
        <v>3222</v>
      </c>
      <c r="B13" s="346">
        <v>271755.28000000003</v>
      </c>
      <c r="D13" s="346">
        <v>43336.91</v>
      </c>
      <c r="F13" s="250">
        <v>189513.97</v>
      </c>
      <c r="G13" s="250">
        <v>330685.59999999998</v>
      </c>
      <c r="K13" s="232">
        <v>17560</v>
      </c>
      <c r="N13" s="250">
        <v>35000</v>
      </c>
      <c r="Q13" s="250">
        <v>667029.63</v>
      </c>
      <c r="T13" s="73">
        <v>43622.239999999998</v>
      </c>
      <c r="W13" s="73">
        <v>107200</v>
      </c>
      <c r="Y13" s="90">
        <v>129304</v>
      </c>
      <c r="AB13" s="90">
        <v>168633.83</v>
      </c>
      <c r="AC13" s="90">
        <v>16276.46</v>
      </c>
    </row>
    <row r="14" spans="1:31" x14ac:dyDescent="0.2">
      <c r="A14" s="249" t="s">
        <v>3223</v>
      </c>
      <c r="B14" s="346">
        <v>196959.92</v>
      </c>
      <c r="C14" s="346">
        <v>20000</v>
      </c>
      <c r="D14" s="346">
        <v>278474.65000000002</v>
      </c>
      <c r="F14" s="250">
        <v>3</v>
      </c>
      <c r="G14" s="250">
        <v>337081.62</v>
      </c>
      <c r="K14" s="232">
        <v>23050</v>
      </c>
      <c r="N14" s="250">
        <v>15000</v>
      </c>
      <c r="Q14" s="250">
        <v>818351.54</v>
      </c>
      <c r="T14" s="73">
        <v>220646.32</v>
      </c>
      <c r="W14" s="73">
        <v>134060</v>
      </c>
      <c r="Y14" s="90">
        <v>188897</v>
      </c>
      <c r="AB14" s="90">
        <v>96007.26</v>
      </c>
      <c r="AC14" s="90">
        <v>9456.18</v>
      </c>
    </row>
    <row r="15" spans="1:31" x14ac:dyDescent="0.2">
      <c r="A15" s="249" t="s">
        <v>3224</v>
      </c>
      <c r="B15" s="346">
        <v>128846.52</v>
      </c>
      <c r="D15" s="346">
        <v>5975.9</v>
      </c>
      <c r="F15" s="250">
        <v>507348.98</v>
      </c>
      <c r="G15" s="250">
        <v>-70200.09</v>
      </c>
      <c r="K15" s="232">
        <v>34720</v>
      </c>
      <c r="L15" s="232">
        <v>178850</v>
      </c>
      <c r="M15" s="232">
        <v>170.99</v>
      </c>
      <c r="Q15" s="250">
        <v>3873985.05</v>
      </c>
      <c r="T15" s="73">
        <v>45538.879999999997</v>
      </c>
      <c r="W15" s="73">
        <v>149070</v>
      </c>
      <c r="Y15" s="90">
        <v>161070</v>
      </c>
      <c r="AB15" s="90">
        <v>122182.51</v>
      </c>
      <c r="AC15" s="90">
        <v>53128.52</v>
      </c>
    </row>
    <row r="16" spans="1:31" x14ac:dyDescent="0.2">
      <c r="A16" s="249" t="s">
        <v>3225</v>
      </c>
      <c r="B16" s="346">
        <v>104581</v>
      </c>
      <c r="D16" s="346">
        <v>97297.05</v>
      </c>
      <c r="F16" s="250">
        <v>1485449.4</v>
      </c>
      <c r="G16" s="250">
        <v>172784.69</v>
      </c>
      <c r="K16" s="232">
        <v>50023</v>
      </c>
      <c r="L16" s="232">
        <v>-683.35</v>
      </c>
      <c r="Q16" s="250">
        <v>2037072.22</v>
      </c>
      <c r="T16" s="73">
        <v>13750.11</v>
      </c>
      <c r="U16" s="73">
        <v>30411</v>
      </c>
      <c r="W16" s="73">
        <v>207680</v>
      </c>
      <c r="Y16" s="90">
        <v>257163</v>
      </c>
      <c r="AB16" s="90">
        <v>64601.09</v>
      </c>
      <c r="AC16" s="90">
        <v>26031.360000000001</v>
      </c>
    </row>
    <row r="17" spans="1:31" x14ac:dyDescent="0.2">
      <c r="A17" s="249" t="s">
        <v>3226</v>
      </c>
      <c r="B17" s="346">
        <v>217442.35</v>
      </c>
      <c r="D17" s="346">
        <v>47399.07</v>
      </c>
      <c r="F17" s="250">
        <v>136651.82</v>
      </c>
      <c r="G17" s="250">
        <v>453912.1</v>
      </c>
      <c r="J17" s="232">
        <v>20000</v>
      </c>
      <c r="K17" s="232">
        <v>69697</v>
      </c>
      <c r="O17" s="250">
        <v>7161.58</v>
      </c>
      <c r="Q17" s="250">
        <v>2706524.69</v>
      </c>
      <c r="T17" s="73">
        <v>29092.42</v>
      </c>
      <c r="W17" s="73">
        <v>211960</v>
      </c>
      <c r="Y17" s="90">
        <v>212644</v>
      </c>
      <c r="AB17" s="90">
        <v>121142.01</v>
      </c>
      <c r="AC17" s="90">
        <v>46917.16</v>
      </c>
    </row>
    <row r="18" spans="1:31" x14ac:dyDescent="0.2">
      <c r="A18" s="249" t="s">
        <v>3227</v>
      </c>
      <c r="B18" s="346">
        <v>133643.91</v>
      </c>
      <c r="C18" s="346">
        <v>44600</v>
      </c>
      <c r="D18" s="346">
        <v>320189.95</v>
      </c>
      <c r="F18" s="250">
        <v>1994016.06</v>
      </c>
      <c r="G18" s="250">
        <v>276463.7</v>
      </c>
      <c r="J18" s="232">
        <v>22000</v>
      </c>
      <c r="K18" s="232">
        <v>45750</v>
      </c>
      <c r="N18" s="250">
        <v>24000</v>
      </c>
      <c r="Q18" s="250">
        <v>865508.28</v>
      </c>
      <c r="T18" s="73">
        <v>149704.84</v>
      </c>
      <c r="W18" s="73">
        <v>171720</v>
      </c>
      <c r="Y18" s="90">
        <v>217172</v>
      </c>
      <c r="AB18" s="90">
        <v>94378.12</v>
      </c>
      <c r="AC18" s="90">
        <v>27453.48</v>
      </c>
    </row>
    <row r="19" spans="1:31" x14ac:dyDescent="0.2">
      <c r="A19" s="249" t="s">
        <v>3228</v>
      </c>
      <c r="B19" s="346">
        <v>420563.97</v>
      </c>
      <c r="D19" s="346">
        <v>47343.02</v>
      </c>
      <c r="F19" s="250">
        <v>21298.33</v>
      </c>
      <c r="G19" s="250">
        <v>174849.94</v>
      </c>
      <c r="K19" s="232">
        <v>16166</v>
      </c>
      <c r="N19" s="250">
        <v>90000</v>
      </c>
      <c r="O19" s="250">
        <v>10715</v>
      </c>
      <c r="Q19" s="250">
        <v>2831701.19</v>
      </c>
      <c r="T19" s="73">
        <v>26373.15</v>
      </c>
      <c r="U19" s="73">
        <v>299670</v>
      </c>
      <c r="W19" s="73">
        <v>186780</v>
      </c>
      <c r="Y19" s="90">
        <v>212546</v>
      </c>
      <c r="AB19" s="90">
        <v>68151.64</v>
      </c>
      <c r="AC19" s="90">
        <v>48860.95</v>
      </c>
    </row>
    <row r="20" spans="1:31" x14ac:dyDescent="0.2">
      <c r="A20" s="249" t="s">
        <v>3229</v>
      </c>
      <c r="B20" s="346">
        <v>730709.09</v>
      </c>
      <c r="D20" s="346">
        <v>189965.03</v>
      </c>
      <c r="F20" s="250">
        <v>2474126.67</v>
      </c>
      <c r="G20" s="250">
        <v>557771.97</v>
      </c>
      <c r="K20" s="232">
        <v>13300</v>
      </c>
      <c r="M20" s="232">
        <v>120</v>
      </c>
      <c r="N20" s="250">
        <v>90000</v>
      </c>
      <c r="Q20" s="250">
        <v>5546813.3099999996</v>
      </c>
      <c r="T20" s="73">
        <v>55873.440000000002</v>
      </c>
      <c r="U20" s="73">
        <v>285000</v>
      </c>
      <c r="W20" s="73">
        <v>248580</v>
      </c>
      <c r="Y20" s="90">
        <v>259779.4</v>
      </c>
      <c r="AB20" s="90">
        <v>82530.210000000006</v>
      </c>
      <c r="AC20" s="90">
        <v>44607.199999999997</v>
      </c>
    </row>
    <row r="21" spans="1:31" x14ac:dyDescent="0.2">
      <c r="A21" s="249" t="s">
        <v>3230</v>
      </c>
      <c r="B21" s="346">
        <v>687153.92</v>
      </c>
      <c r="D21" s="346">
        <v>79304.789999999994</v>
      </c>
      <c r="F21" s="250">
        <v>2433104.7000000002</v>
      </c>
      <c r="G21" s="250">
        <v>1290157.55</v>
      </c>
      <c r="J21" s="232">
        <v>4000</v>
      </c>
      <c r="K21" s="232">
        <v>27853</v>
      </c>
      <c r="N21" s="250">
        <v>69000</v>
      </c>
      <c r="Q21" s="250">
        <v>1606327.04</v>
      </c>
      <c r="T21" s="73">
        <v>130016.38</v>
      </c>
      <c r="W21" s="73">
        <v>381080</v>
      </c>
      <c r="Y21" s="90">
        <v>474662</v>
      </c>
      <c r="AB21" s="90">
        <v>80786.080000000002</v>
      </c>
      <c r="AC21" s="90">
        <v>62266.36</v>
      </c>
    </row>
    <row r="22" spans="1:31" x14ac:dyDescent="0.2">
      <c r="A22" s="249" t="s">
        <v>3231</v>
      </c>
      <c r="B22" s="346">
        <v>820226.09</v>
      </c>
      <c r="D22" s="346">
        <v>122790.58</v>
      </c>
      <c r="F22" s="250">
        <v>1756900.17</v>
      </c>
      <c r="G22" s="250">
        <v>488602.97</v>
      </c>
      <c r="K22" s="232">
        <v>45389</v>
      </c>
      <c r="M22" s="232">
        <v>698</v>
      </c>
      <c r="N22" s="250">
        <v>18000</v>
      </c>
      <c r="Q22" s="250">
        <v>1373222.93</v>
      </c>
      <c r="T22" s="73">
        <v>6360</v>
      </c>
      <c r="W22" s="73">
        <v>143420</v>
      </c>
      <c r="Y22" s="90">
        <v>165404</v>
      </c>
      <c r="AB22" s="90">
        <v>49164.43</v>
      </c>
      <c r="AC22" s="90">
        <v>36634</v>
      </c>
    </row>
    <row r="23" spans="1:31" x14ac:dyDescent="0.2">
      <c r="A23" s="249" t="s">
        <v>3232</v>
      </c>
      <c r="B23" s="346">
        <v>287721.40000000002</v>
      </c>
      <c r="D23" s="346">
        <v>71126.48</v>
      </c>
      <c r="F23" s="250">
        <v>1897169.83</v>
      </c>
      <c r="G23" s="250">
        <v>304679</v>
      </c>
      <c r="K23" s="232">
        <v>6830</v>
      </c>
      <c r="Q23" s="250">
        <v>466379.49</v>
      </c>
      <c r="T23" s="73">
        <v>41035.9</v>
      </c>
      <c r="W23" s="73">
        <v>147080</v>
      </c>
      <c r="Y23" s="90">
        <v>186005</v>
      </c>
      <c r="AB23" s="90">
        <v>66242.89</v>
      </c>
      <c r="AC23" s="90">
        <v>34951.1</v>
      </c>
    </row>
    <row r="24" spans="1:31" x14ac:dyDescent="0.2">
      <c r="A24" s="249" t="s">
        <v>3233</v>
      </c>
      <c r="B24" s="346">
        <v>39022.86</v>
      </c>
      <c r="D24" s="346">
        <v>161400.16</v>
      </c>
      <c r="F24" s="250">
        <v>194905.74</v>
      </c>
      <c r="G24" s="250">
        <v>364596.16</v>
      </c>
      <c r="J24" s="232">
        <v>50000</v>
      </c>
      <c r="K24" s="232">
        <v>32720</v>
      </c>
      <c r="N24" s="250">
        <v>30000</v>
      </c>
      <c r="Q24" s="250">
        <v>1804328.64</v>
      </c>
      <c r="T24" s="73">
        <v>81708.23</v>
      </c>
      <c r="Y24" s="90">
        <v>21912</v>
      </c>
      <c r="AB24" s="90">
        <v>114020.01</v>
      </c>
      <c r="AC24" s="90">
        <v>33580.6</v>
      </c>
    </row>
    <row r="25" spans="1:31" x14ac:dyDescent="0.2">
      <c r="A25" s="249" t="s">
        <v>3234</v>
      </c>
      <c r="B25" s="346">
        <v>151976.15</v>
      </c>
      <c r="D25" s="346">
        <v>340557.56</v>
      </c>
      <c r="F25" s="250">
        <v>413188.98</v>
      </c>
      <c r="G25" s="250">
        <v>215713.07</v>
      </c>
      <c r="K25" s="232">
        <v>52292</v>
      </c>
      <c r="L25" s="232">
        <v>360</v>
      </c>
      <c r="N25" s="250">
        <v>28800</v>
      </c>
      <c r="Q25" s="250">
        <v>1601555.91</v>
      </c>
      <c r="T25" s="73">
        <v>21200</v>
      </c>
      <c r="U25" s="73">
        <v>21720</v>
      </c>
      <c r="W25" s="73">
        <v>240580</v>
      </c>
      <c r="Y25" s="90">
        <v>293812</v>
      </c>
      <c r="AB25" s="90">
        <v>102327.31</v>
      </c>
      <c r="AC25" s="90">
        <v>11184.66</v>
      </c>
    </row>
    <row r="26" spans="1:31" x14ac:dyDescent="0.2">
      <c r="A26" s="249" t="s">
        <v>3235</v>
      </c>
      <c r="B26" s="346">
        <v>120859.86</v>
      </c>
      <c r="D26" s="346">
        <v>67811.08</v>
      </c>
      <c r="F26" s="250">
        <v>48068.42</v>
      </c>
      <c r="G26" s="250">
        <v>298856.40000000002</v>
      </c>
      <c r="K26" s="232">
        <v>21786</v>
      </c>
      <c r="M26" s="232">
        <v>0</v>
      </c>
      <c r="N26" s="250">
        <v>52800</v>
      </c>
      <c r="Q26" s="250">
        <v>1188537.31</v>
      </c>
      <c r="T26" s="73">
        <v>115057.56</v>
      </c>
      <c r="W26" s="73">
        <v>202160</v>
      </c>
      <c r="Y26" s="90">
        <v>223659</v>
      </c>
      <c r="AB26" s="90">
        <v>60423.26</v>
      </c>
      <c r="AC26" s="90">
        <v>28058.76</v>
      </c>
    </row>
    <row r="27" spans="1:31" x14ac:dyDescent="0.2">
      <c r="A27" s="249" t="s">
        <v>3355</v>
      </c>
      <c r="B27" s="346">
        <v>386610.18</v>
      </c>
      <c r="D27" s="346">
        <v>71222</v>
      </c>
      <c r="F27" s="250">
        <v>687716.56</v>
      </c>
      <c r="G27" s="250">
        <v>370818.67</v>
      </c>
      <c r="K27" s="232">
        <v>39689</v>
      </c>
      <c r="L27" s="232">
        <v>299860</v>
      </c>
      <c r="M27" s="232">
        <v>415886.05</v>
      </c>
      <c r="O27" s="250">
        <v>14425.64</v>
      </c>
      <c r="Q27" s="250">
        <v>3378480.39</v>
      </c>
      <c r="T27" s="73">
        <v>0</v>
      </c>
      <c r="W27" s="73">
        <v>39540</v>
      </c>
      <c r="Y27" s="90">
        <v>77262</v>
      </c>
      <c r="AB27" s="90">
        <v>57305.78</v>
      </c>
      <c r="AC27" s="90">
        <v>843.33</v>
      </c>
    </row>
    <row r="28" spans="1:31" x14ac:dyDescent="0.2">
      <c r="A28" s="249" t="s">
        <v>3360</v>
      </c>
      <c r="B28" s="346">
        <v>191114.31</v>
      </c>
      <c r="D28" s="346">
        <v>145314.45000000001</v>
      </c>
      <c r="F28" s="250">
        <v>3469288.83</v>
      </c>
      <c r="G28" s="250">
        <v>281477.8</v>
      </c>
      <c r="K28" s="232">
        <v>36224</v>
      </c>
      <c r="M28" s="232">
        <v>-43.18</v>
      </c>
      <c r="P28" s="250">
        <v>25000</v>
      </c>
      <c r="Q28" s="250">
        <v>4652638.84</v>
      </c>
      <c r="T28" s="73">
        <v>41819.050000000003</v>
      </c>
      <c r="W28" s="73">
        <v>50400</v>
      </c>
      <c r="Y28" s="90">
        <v>72060</v>
      </c>
      <c r="AB28" s="90">
        <v>43319.49</v>
      </c>
      <c r="AC28" s="90">
        <v>40579.19</v>
      </c>
    </row>
    <row r="29" spans="1:31" x14ac:dyDescent="0.2">
      <c r="A29" s="249" t="s">
        <v>3236</v>
      </c>
      <c r="B29" s="346">
        <v>42088.84</v>
      </c>
      <c r="D29" s="346">
        <v>34986.730000000003</v>
      </c>
      <c r="F29" s="250">
        <v>2166187.0099999998</v>
      </c>
      <c r="G29" s="250">
        <v>238138.04</v>
      </c>
      <c r="P29" s="250">
        <v>-1255164.97</v>
      </c>
      <c r="Q29" s="250">
        <v>3908830.71</v>
      </c>
      <c r="T29" s="73">
        <v>33709.760000000002</v>
      </c>
      <c r="W29" s="73">
        <v>249560</v>
      </c>
      <c r="X29" s="73">
        <v>83900</v>
      </c>
      <c r="Y29" s="90">
        <v>349356</v>
      </c>
      <c r="AA29" s="90">
        <v>640</v>
      </c>
      <c r="AB29" s="90">
        <v>137627.1</v>
      </c>
      <c r="AC29" s="90">
        <v>40824.78</v>
      </c>
      <c r="AE29" s="90">
        <v>10000</v>
      </c>
    </row>
    <row r="30" spans="1:31" x14ac:dyDescent="0.2">
      <c r="A30" s="249" t="s">
        <v>3237</v>
      </c>
      <c r="B30" s="346">
        <v>269679.65000000002</v>
      </c>
      <c r="D30" s="346">
        <v>253388.33</v>
      </c>
      <c r="F30" s="250">
        <v>857112</v>
      </c>
      <c r="G30" s="250">
        <v>445793</v>
      </c>
      <c r="M30" s="232">
        <v>1063.5</v>
      </c>
      <c r="P30" s="250">
        <v>-2796915.05</v>
      </c>
      <c r="Q30" s="250">
        <v>4779390.07</v>
      </c>
      <c r="T30" s="73">
        <v>30395.18</v>
      </c>
      <c r="W30" s="73">
        <v>222040</v>
      </c>
      <c r="Y30" s="90">
        <v>250581</v>
      </c>
      <c r="AA30" s="90">
        <v>1120</v>
      </c>
      <c r="AB30" s="90">
        <v>131443.29999999999</v>
      </c>
      <c r="AC30" s="90">
        <v>25912</v>
      </c>
    </row>
    <row r="31" spans="1:31" x14ac:dyDescent="0.2">
      <c r="A31" s="249" t="s">
        <v>3238</v>
      </c>
      <c r="B31" s="346">
        <v>194578.21</v>
      </c>
      <c r="D31" s="346">
        <v>50444.71</v>
      </c>
      <c r="G31" s="250">
        <v>375215.7</v>
      </c>
      <c r="Q31" s="250">
        <v>1728640.99</v>
      </c>
      <c r="T31" s="73">
        <v>96358.43</v>
      </c>
      <c r="W31" s="73">
        <v>240000</v>
      </c>
      <c r="Y31" s="90">
        <v>260660</v>
      </c>
      <c r="AB31" s="90">
        <v>198301.85</v>
      </c>
      <c r="AC31" s="90">
        <v>18911.32</v>
      </c>
    </row>
    <row r="32" spans="1:31" x14ac:dyDescent="0.2">
      <c r="A32" s="249" t="s">
        <v>3239</v>
      </c>
      <c r="B32" s="346">
        <v>109401.58</v>
      </c>
      <c r="D32" s="346">
        <v>73902.62</v>
      </c>
      <c r="F32" s="250">
        <v>3319143.39</v>
      </c>
      <c r="G32" s="250">
        <v>136133.19</v>
      </c>
      <c r="K32" s="232">
        <v>327.10000000000002</v>
      </c>
      <c r="Q32" s="250">
        <v>2399403.2599999998</v>
      </c>
      <c r="T32" s="73">
        <v>180326</v>
      </c>
      <c r="Y32" s="90">
        <v>44021</v>
      </c>
      <c r="AB32" s="90">
        <v>87490.62</v>
      </c>
      <c r="AC32" s="90">
        <v>26909.1</v>
      </c>
    </row>
    <row r="33" spans="1:31" x14ac:dyDescent="0.2">
      <c r="A33" s="249" t="s">
        <v>3240</v>
      </c>
      <c r="B33" s="346">
        <v>483534.87</v>
      </c>
      <c r="D33" s="346">
        <v>77585.34</v>
      </c>
      <c r="F33" s="250">
        <v>11222636.48</v>
      </c>
      <c r="G33" s="250">
        <v>429741.53</v>
      </c>
      <c r="M33" s="232">
        <v>241.45</v>
      </c>
      <c r="P33" s="250">
        <v>12405553.76</v>
      </c>
      <c r="T33" s="73">
        <v>10071.1</v>
      </c>
      <c r="W33" s="73">
        <v>147090</v>
      </c>
      <c r="X33" s="73">
        <v>66000</v>
      </c>
      <c r="Y33" s="90">
        <v>264553</v>
      </c>
      <c r="AA33" s="90">
        <v>8112</v>
      </c>
      <c r="AB33" s="90">
        <v>115287.47</v>
      </c>
      <c r="AC33" s="90">
        <v>34709.82</v>
      </c>
      <c r="AE33" s="90">
        <v>10000</v>
      </c>
    </row>
    <row r="34" spans="1:31" x14ac:dyDescent="0.2">
      <c r="A34" s="249" t="s">
        <v>3241</v>
      </c>
      <c r="B34" s="346">
        <v>579217.6</v>
      </c>
      <c r="D34" s="346">
        <v>44413.49</v>
      </c>
      <c r="F34" s="250">
        <v>849439.69</v>
      </c>
      <c r="G34" s="250">
        <v>70122.87</v>
      </c>
      <c r="M34" s="232">
        <v>62516.77</v>
      </c>
      <c r="Q34" s="250">
        <v>2109112.34</v>
      </c>
      <c r="T34" s="73">
        <v>70567.62</v>
      </c>
      <c r="Y34" s="90">
        <v>54639</v>
      </c>
      <c r="AA34" s="90">
        <v>2000</v>
      </c>
      <c r="AB34" s="90">
        <v>103121.79</v>
      </c>
      <c r="AC34" s="90">
        <v>23743.29</v>
      </c>
    </row>
    <row r="35" spans="1:31" x14ac:dyDescent="0.2">
      <c r="A35" s="249" t="s">
        <v>3242</v>
      </c>
      <c r="B35" s="346">
        <v>154200.82</v>
      </c>
      <c r="D35" s="346">
        <v>43930.28</v>
      </c>
      <c r="F35" s="250">
        <v>2090507.56</v>
      </c>
      <c r="G35" s="250">
        <v>307906.48</v>
      </c>
      <c r="O35" s="250">
        <v>-67697.34</v>
      </c>
      <c r="P35" s="250">
        <v>879294.19</v>
      </c>
      <c r="Q35" s="250">
        <v>2003005.18</v>
      </c>
      <c r="T35" s="73">
        <v>44908.35</v>
      </c>
      <c r="Y35" s="90">
        <v>109145</v>
      </c>
      <c r="AA35" s="90">
        <v>5300</v>
      </c>
      <c r="AB35" s="90">
        <v>105220.4</v>
      </c>
      <c r="AC35" s="90">
        <v>34779.839999999997</v>
      </c>
      <c r="AE35" s="90">
        <v>10000</v>
      </c>
    </row>
    <row r="36" spans="1:31" x14ac:dyDescent="0.2">
      <c r="A36" s="249" t="s">
        <v>3243</v>
      </c>
      <c r="B36" s="346">
        <v>211081.56</v>
      </c>
      <c r="D36" s="346">
        <v>47107.42</v>
      </c>
      <c r="F36" s="250">
        <v>1219126.6000000001</v>
      </c>
      <c r="G36" s="250">
        <v>148352.12</v>
      </c>
      <c r="P36" s="250">
        <v>-290153.67</v>
      </c>
      <c r="Q36" s="250">
        <v>2067007.72</v>
      </c>
      <c r="T36" s="73">
        <v>-29512.98</v>
      </c>
      <c r="X36" s="73">
        <v>42000</v>
      </c>
      <c r="Y36" s="90">
        <v>55520</v>
      </c>
      <c r="AB36" s="90">
        <v>91631.31</v>
      </c>
      <c r="AC36" s="90">
        <v>17498.060000000001</v>
      </c>
    </row>
    <row r="37" spans="1:31" x14ac:dyDescent="0.2">
      <c r="A37" s="249" t="s">
        <v>3244</v>
      </c>
      <c r="B37" s="346">
        <v>194665.26</v>
      </c>
      <c r="D37" s="346">
        <v>181005.96</v>
      </c>
      <c r="F37" s="250">
        <v>-61790.05</v>
      </c>
      <c r="G37" s="250">
        <v>53739.57</v>
      </c>
      <c r="O37" s="250">
        <v>-2287108.1800000002</v>
      </c>
      <c r="Q37" s="250">
        <v>2721924.84</v>
      </c>
      <c r="T37" s="73">
        <v>91834.82</v>
      </c>
      <c r="W37" s="73">
        <v>163594</v>
      </c>
      <c r="Y37" s="90">
        <v>247020</v>
      </c>
      <c r="AA37" s="90">
        <v>5176</v>
      </c>
      <c r="AB37" s="90">
        <v>93549.74</v>
      </c>
      <c r="AC37" s="90">
        <v>27634</v>
      </c>
    </row>
    <row r="38" spans="1:31" x14ac:dyDescent="0.2">
      <c r="A38" s="249" t="s">
        <v>3245</v>
      </c>
      <c r="B38" s="346">
        <v>388236.3</v>
      </c>
      <c r="D38" s="346">
        <v>99367.7</v>
      </c>
      <c r="F38" s="250">
        <v>3</v>
      </c>
      <c r="G38" s="250">
        <v>-94393.23</v>
      </c>
      <c r="K38" s="232">
        <v>7800</v>
      </c>
      <c r="Q38" s="250">
        <v>1153430.04</v>
      </c>
      <c r="T38" s="73">
        <v>32598.52</v>
      </c>
      <c r="W38" s="73">
        <v>200360</v>
      </c>
      <c r="X38" s="73">
        <v>122586.37</v>
      </c>
      <c r="Y38" s="90">
        <v>238360</v>
      </c>
      <c r="AA38" s="90">
        <v>1080</v>
      </c>
      <c r="AB38" s="90">
        <v>54236.91</v>
      </c>
      <c r="AC38" s="90">
        <v>6582.4</v>
      </c>
    </row>
    <row r="39" spans="1:31" x14ac:dyDescent="0.2">
      <c r="A39" s="249" t="s">
        <v>3246</v>
      </c>
      <c r="B39" s="346">
        <v>534314.85</v>
      </c>
      <c r="D39" s="346">
        <v>236337.26</v>
      </c>
      <c r="F39" s="250">
        <v>-449615.28</v>
      </c>
      <c r="G39" s="250">
        <v>71586.490000000005</v>
      </c>
      <c r="Q39" s="250">
        <v>2737074.7</v>
      </c>
      <c r="T39" s="73">
        <v>141125.07</v>
      </c>
      <c r="W39" s="73">
        <v>176740</v>
      </c>
      <c r="X39" s="73">
        <v>19600</v>
      </c>
      <c r="Y39" s="90">
        <v>196500</v>
      </c>
      <c r="AB39" s="90">
        <v>51213.37</v>
      </c>
      <c r="AC39" s="90">
        <v>13290.13</v>
      </c>
    </row>
    <row r="40" spans="1:31" x14ac:dyDescent="0.2">
      <c r="A40" s="249" t="s">
        <v>3247</v>
      </c>
      <c r="B40" s="346">
        <v>445864.68</v>
      </c>
      <c r="D40" s="346">
        <v>127344.57</v>
      </c>
      <c r="F40" s="250">
        <v>102318.73</v>
      </c>
      <c r="G40" s="250">
        <v>89543.17</v>
      </c>
      <c r="K40" s="232">
        <v>6300</v>
      </c>
      <c r="Q40" s="250">
        <v>1656318.18</v>
      </c>
      <c r="T40" s="73">
        <v>24970.04</v>
      </c>
      <c r="V40" s="73">
        <v>993.57</v>
      </c>
      <c r="W40" s="73">
        <v>204080</v>
      </c>
      <c r="X40" s="73">
        <v>20400</v>
      </c>
      <c r="Y40" s="90">
        <v>223220</v>
      </c>
      <c r="AA40" s="90">
        <v>26075.8</v>
      </c>
      <c r="AB40" s="90">
        <v>50783.09</v>
      </c>
      <c r="AC40" s="90">
        <v>21520.83</v>
      </c>
    </row>
    <row r="41" spans="1:31" x14ac:dyDescent="0.2">
      <c r="A41" s="249" t="s">
        <v>3248</v>
      </c>
      <c r="B41" s="346">
        <v>236274.62</v>
      </c>
      <c r="D41" s="346">
        <v>58187.51</v>
      </c>
      <c r="F41" s="250">
        <v>89496.08</v>
      </c>
      <c r="G41" s="250">
        <v>-72408.41</v>
      </c>
      <c r="K41" s="232">
        <v>577325</v>
      </c>
      <c r="M41" s="232">
        <v>176.35</v>
      </c>
      <c r="Q41" s="250">
        <v>1118559.83</v>
      </c>
      <c r="T41" s="73">
        <v>148789.85</v>
      </c>
      <c r="W41" s="73">
        <v>180200</v>
      </c>
      <c r="X41" s="73">
        <v>8900</v>
      </c>
      <c r="Y41" s="90">
        <v>217540</v>
      </c>
      <c r="AB41" s="90">
        <v>45370.22</v>
      </c>
      <c r="AC41" s="90">
        <v>8790.66</v>
      </c>
    </row>
    <row r="42" spans="1:31" x14ac:dyDescent="0.2">
      <c r="A42" s="249" t="s">
        <v>3249</v>
      </c>
      <c r="B42" s="346">
        <v>136661.39000000001</v>
      </c>
      <c r="D42" s="346">
        <v>159586.57</v>
      </c>
      <c r="F42" s="250">
        <v>-798670.51</v>
      </c>
      <c r="G42" s="250">
        <v>-157167.49</v>
      </c>
      <c r="K42" s="232">
        <v>42040</v>
      </c>
      <c r="Q42" s="250">
        <v>1381244.13</v>
      </c>
      <c r="T42" s="73">
        <v>118176.49</v>
      </c>
      <c r="U42" s="73">
        <v>-25200</v>
      </c>
      <c r="V42" s="73">
        <v>0.46</v>
      </c>
      <c r="W42" s="73">
        <v>165380</v>
      </c>
      <c r="X42" s="73">
        <v>19700</v>
      </c>
      <c r="Y42" s="90">
        <v>202840</v>
      </c>
      <c r="AB42" s="90">
        <v>50936.54</v>
      </c>
      <c r="AC42" s="90">
        <v>29712.38</v>
      </c>
    </row>
    <row r="43" spans="1:31" x14ac:dyDescent="0.2">
      <c r="A43" s="249" t="s">
        <v>3250</v>
      </c>
      <c r="B43" s="346">
        <v>360227.11</v>
      </c>
      <c r="D43" s="346">
        <v>125210.72</v>
      </c>
      <c r="F43" s="250">
        <v>112783.09</v>
      </c>
      <c r="G43" s="250">
        <v>-145102.68</v>
      </c>
      <c r="K43" s="232">
        <v>83280</v>
      </c>
      <c r="M43" s="232">
        <v>400</v>
      </c>
      <c r="Q43" s="250">
        <v>1240631.49</v>
      </c>
      <c r="T43" s="73">
        <v>130357.23</v>
      </c>
      <c r="V43" s="73">
        <v>49.19</v>
      </c>
      <c r="W43" s="73">
        <v>245180</v>
      </c>
      <c r="X43" s="73">
        <v>29000</v>
      </c>
      <c r="Y43" s="90">
        <v>283000</v>
      </c>
      <c r="AA43" s="90">
        <v>12737.9</v>
      </c>
      <c r="AB43" s="90">
        <v>42604.49</v>
      </c>
      <c r="AC43" s="90">
        <v>34389.79</v>
      </c>
    </row>
    <row r="44" spans="1:31" x14ac:dyDescent="0.2">
      <c r="A44" s="249" t="s">
        <v>3251</v>
      </c>
      <c r="B44" s="346">
        <v>226008.54</v>
      </c>
      <c r="D44" s="346">
        <v>140507.41</v>
      </c>
      <c r="F44" s="250">
        <v>25244.41</v>
      </c>
      <c r="G44" s="250">
        <v>22148.28</v>
      </c>
      <c r="K44" s="232">
        <v>9200</v>
      </c>
      <c r="P44" s="250">
        <v>-57300</v>
      </c>
      <c r="Q44" s="250">
        <v>2770050.54</v>
      </c>
      <c r="T44" s="73">
        <v>31695.51</v>
      </c>
      <c r="Y44" s="90">
        <v>28666</v>
      </c>
      <c r="AB44" s="90">
        <v>45388.24</v>
      </c>
      <c r="AC44" s="90">
        <v>8398.92</v>
      </c>
    </row>
    <row r="45" spans="1:31" x14ac:dyDescent="0.2">
      <c r="A45" s="249" t="s">
        <v>3252</v>
      </c>
      <c r="B45" s="346">
        <v>575771.53</v>
      </c>
      <c r="D45" s="346">
        <v>64150.18</v>
      </c>
      <c r="F45" s="250">
        <v>38097.31</v>
      </c>
      <c r="G45" s="250">
        <v>174548.52</v>
      </c>
      <c r="K45" s="232">
        <v>8540</v>
      </c>
      <c r="M45" s="232">
        <v>538.86</v>
      </c>
      <c r="Q45" s="250">
        <v>2356118.79</v>
      </c>
      <c r="T45" s="73">
        <v>63753.73</v>
      </c>
      <c r="W45" s="73">
        <v>175440</v>
      </c>
      <c r="X45" s="73">
        <v>15400</v>
      </c>
      <c r="Y45" s="90">
        <v>196159</v>
      </c>
      <c r="AB45" s="90">
        <v>41334.370000000003</v>
      </c>
      <c r="AC45" s="90">
        <v>5188.5200000000004</v>
      </c>
    </row>
    <row r="46" spans="1:31" x14ac:dyDescent="0.2">
      <c r="A46" s="249" t="s">
        <v>3253</v>
      </c>
      <c r="B46" s="346">
        <v>218973.25</v>
      </c>
      <c r="D46" s="346">
        <v>75639.72</v>
      </c>
      <c r="F46" s="250">
        <v>106851.71</v>
      </c>
      <c r="G46" s="250">
        <v>199951.5</v>
      </c>
      <c r="K46" s="232">
        <v>90430</v>
      </c>
      <c r="L46" s="232">
        <v>2759</v>
      </c>
      <c r="M46" s="232">
        <v>350.05</v>
      </c>
      <c r="O46" s="250">
        <v>-341908.85</v>
      </c>
      <c r="P46" s="250">
        <v>15034.11</v>
      </c>
      <c r="Q46" s="250">
        <v>1990390.15</v>
      </c>
      <c r="T46" s="73">
        <v>214104.15</v>
      </c>
      <c r="W46" s="73">
        <v>192020</v>
      </c>
      <c r="X46" s="73">
        <v>15400</v>
      </c>
      <c r="Y46" s="90">
        <v>245010</v>
      </c>
      <c r="AB46" s="90">
        <v>80862.350000000006</v>
      </c>
      <c r="AC46" s="90">
        <v>40140.92</v>
      </c>
    </row>
    <row r="47" spans="1:31" x14ac:dyDescent="0.2">
      <c r="A47" s="249" t="s">
        <v>3254</v>
      </c>
      <c r="B47" s="346">
        <v>322602.76</v>
      </c>
      <c r="D47" s="346">
        <v>56172.59</v>
      </c>
      <c r="F47" s="250">
        <v>275449.49</v>
      </c>
      <c r="G47" s="250">
        <v>-23901.82</v>
      </c>
      <c r="J47" s="232">
        <v>100000</v>
      </c>
      <c r="K47" s="232">
        <v>67850</v>
      </c>
      <c r="M47" s="232">
        <v>320.91000000000003</v>
      </c>
      <c r="P47" s="250">
        <v>-41549.97</v>
      </c>
      <c r="Q47" s="250">
        <v>498635.02</v>
      </c>
      <c r="T47" s="73">
        <v>103585.94</v>
      </c>
      <c r="W47" s="73">
        <v>101320</v>
      </c>
      <c r="X47" s="73">
        <v>17400</v>
      </c>
      <c r="Y47" s="90">
        <v>144820</v>
      </c>
      <c r="AA47" s="90">
        <v>25475.8</v>
      </c>
      <c r="AB47" s="90">
        <v>39618.86</v>
      </c>
      <c r="AC47" s="90">
        <v>7237.22</v>
      </c>
    </row>
    <row r="48" spans="1:31" x14ac:dyDescent="0.2">
      <c r="A48" s="249" t="s">
        <v>3255</v>
      </c>
      <c r="B48" s="346">
        <v>37947.4</v>
      </c>
      <c r="D48" s="346">
        <v>254723</v>
      </c>
      <c r="F48" s="250">
        <v>3</v>
      </c>
      <c r="G48" s="250">
        <v>12498.71</v>
      </c>
      <c r="K48" s="232">
        <v>7380</v>
      </c>
      <c r="Q48" s="250">
        <v>452082.82</v>
      </c>
      <c r="T48" s="73">
        <v>61798.44</v>
      </c>
      <c r="W48" s="73">
        <v>131780</v>
      </c>
      <c r="X48" s="73">
        <v>17500</v>
      </c>
      <c r="Y48" s="90">
        <v>168630</v>
      </c>
      <c r="AB48" s="90">
        <v>82188.179999999993</v>
      </c>
      <c r="AC48" s="90">
        <v>5320.45</v>
      </c>
    </row>
    <row r="49" spans="1:29" x14ac:dyDescent="0.2">
      <c r="A49" s="249" t="s">
        <v>3256</v>
      </c>
      <c r="B49" s="346">
        <v>386287.27</v>
      </c>
      <c r="D49" s="346">
        <v>43518.239999999998</v>
      </c>
      <c r="F49" s="250">
        <v>2494798.96</v>
      </c>
      <c r="G49" s="250">
        <v>132084.96</v>
      </c>
      <c r="K49" s="232">
        <v>27280</v>
      </c>
      <c r="Q49" s="250">
        <v>5378772.1500000004</v>
      </c>
      <c r="T49" s="73">
        <v>43623.9</v>
      </c>
      <c r="V49" s="73">
        <v>818.73</v>
      </c>
      <c r="W49" s="73">
        <v>194760</v>
      </c>
      <c r="X49" s="73">
        <v>20400</v>
      </c>
      <c r="Y49" s="90">
        <v>233830</v>
      </c>
      <c r="AA49" s="90">
        <v>12737.9</v>
      </c>
      <c r="AB49" s="90">
        <v>55184.27</v>
      </c>
      <c r="AC49" s="90">
        <v>35363.199999999997</v>
      </c>
    </row>
    <row r="50" spans="1:29" x14ac:dyDescent="0.2">
      <c r="A50" s="249" t="s">
        <v>3257</v>
      </c>
      <c r="B50" s="346">
        <v>208809.95</v>
      </c>
      <c r="D50" s="346">
        <v>316245.15999999997</v>
      </c>
      <c r="F50" s="250">
        <v>-186254.45</v>
      </c>
      <c r="G50" s="250">
        <v>-328382.40999999997</v>
      </c>
      <c r="K50" s="232">
        <v>11000</v>
      </c>
      <c r="N50" s="250">
        <v>4586</v>
      </c>
      <c r="Q50" s="250">
        <v>1780248.13</v>
      </c>
      <c r="T50" s="73">
        <v>77142.929999999993</v>
      </c>
      <c r="W50" s="73">
        <v>232120</v>
      </c>
      <c r="X50" s="73">
        <v>25200</v>
      </c>
      <c r="Y50" s="90">
        <v>295560</v>
      </c>
      <c r="AB50" s="90">
        <v>49886.21</v>
      </c>
      <c r="AC50" s="90">
        <v>28678.799999999999</v>
      </c>
    </row>
    <row r="51" spans="1:29" x14ac:dyDescent="0.2">
      <c r="A51" s="249" t="s">
        <v>3258</v>
      </c>
      <c r="B51" s="346">
        <v>352474.88</v>
      </c>
      <c r="D51" s="346">
        <v>158352.57</v>
      </c>
      <c r="F51" s="250">
        <v>846846.72</v>
      </c>
      <c r="G51" s="250">
        <v>276077.14</v>
      </c>
      <c r="K51" s="232">
        <v>1000</v>
      </c>
      <c r="L51" s="232">
        <v>57130</v>
      </c>
      <c r="M51" s="232">
        <v>380</v>
      </c>
      <c r="N51" s="250">
        <v>28800</v>
      </c>
      <c r="P51" s="250">
        <v>197487.27</v>
      </c>
      <c r="Q51" s="250">
        <v>2690789.95</v>
      </c>
      <c r="T51" s="73">
        <v>97090.05</v>
      </c>
      <c r="W51" s="73">
        <v>195790</v>
      </c>
      <c r="Y51" s="90">
        <v>245858</v>
      </c>
      <c r="AB51" s="90">
        <v>136782.49</v>
      </c>
      <c r="AC51" s="90">
        <v>100</v>
      </c>
    </row>
    <row r="52" spans="1:29" x14ac:dyDescent="0.2">
      <c r="A52" s="249" t="s">
        <v>3259</v>
      </c>
      <c r="B52" s="346">
        <v>756471.65</v>
      </c>
      <c r="C52" s="346">
        <v>10000</v>
      </c>
      <c r="D52" s="346">
        <v>49557.02</v>
      </c>
      <c r="F52" s="250">
        <v>417318.46</v>
      </c>
      <c r="G52" s="250">
        <v>-49368.95</v>
      </c>
      <c r="M52" s="232">
        <v>2123</v>
      </c>
      <c r="Q52" s="250">
        <v>2057308.95</v>
      </c>
      <c r="T52" s="73">
        <v>46874.720000000001</v>
      </c>
      <c r="W52" s="73">
        <v>195810</v>
      </c>
      <c r="X52" s="73">
        <v>14800</v>
      </c>
      <c r="Y52" s="90">
        <v>212085</v>
      </c>
      <c r="AB52" s="90">
        <v>55776.52</v>
      </c>
      <c r="AC52" s="90">
        <v>16585.52</v>
      </c>
    </row>
    <row r="53" spans="1:29" x14ac:dyDescent="0.2">
      <c r="A53" s="249" t="s">
        <v>3260</v>
      </c>
      <c r="B53" s="346">
        <v>60347.77</v>
      </c>
      <c r="D53" s="346">
        <v>50040.7</v>
      </c>
      <c r="F53" s="250">
        <v>115936.49</v>
      </c>
      <c r="G53" s="250">
        <v>149994.39000000001</v>
      </c>
      <c r="K53" s="232">
        <v>-23200</v>
      </c>
      <c r="M53" s="232">
        <v>14.39</v>
      </c>
      <c r="Q53" s="250">
        <v>1988049.06</v>
      </c>
      <c r="T53" s="73">
        <v>192734.33</v>
      </c>
      <c r="W53" s="73">
        <v>185940</v>
      </c>
      <c r="X53" s="73">
        <v>23200</v>
      </c>
      <c r="Y53" s="90">
        <v>220788</v>
      </c>
      <c r="AB53" s="90">
        <v>62026.43</v>
      </c>
      <c r="AC53" s="90">
        <v>8634.73</v>
      </c>
    </row>
    <row r="54" spans="1:29" x14ac:dyDescent="0.2">
      <c r="A54" s="249" t="s">
        <v>3261</v>
      </c>
      <c r="B54" s="346">
        <v>56728.75</v>
      </c>
      <c r="D54" s="346">
        <v>180262.77</v>
      </c>
      <c r="F54" s="250">
        <v>5735.54</v>
      </c>
      <c r="G54" s="250">
        <v>114185.2</v>
      </c>
      <c r="K54" s="232">
        <v>21590</v>
      </c>
      <c r="P54" s="250">
        <v>-420933.18</v>
      </c>
      <c r="Q54" s="250">
        <v>1911374.52</v>
      </c>
      <c r="T54" s="73">
        <v>48619.49</v>
      </c>
      <c r="W54" s="73">
        <v>172620</v>
      </c>
      <c r="X54" s="73">
        <v>21800</v>
      </c>
      <c r="Y54" s="90">
        <v>232020</v>
      </c>
      <c r="AB54" s="90">
        <v>32787.19</v>
      </c>
      <c r="AC54" s="90">
        <v>9052.16</v>
      </c>
    </row>
    <row r="55" spans="1:29" x14ac:dyDescent="0.2">
      <c r="A55" s="249" t="s">
        <v>3262</v>
      </c>
      <c r="B55" s="346">
        <v>378121.04</v>
      </c>
      <c r="D55" s="346">
        <v>41406.06</v>
      </c>
      <c r="F55" s="250">
        <v>98796.92</v>
      </c>
      <c r="G55" s="250">
        <v>126793.83</v>
      </c>
      <c r="K55" s="232">
        <v>32165</v>
      </c>
      <c r="M55" s="232">
        <v>185</v>
      </c>
      <c r="Q55" s="250">
        <v>1946410.43</v>
      </c>
      <c r="T55" s="73">
        <v>161372.54999999999</v>
      </c>
      <c r="W55" s="73">
        <v>229866</v>
      </c>
      <c r="X55" s="73">
        <v>1500</v>
      </c>
      <c r="Y55" s="90">
        <v>270546</v>
      </c>
      <c r="AB55" s="90">
        <v>60998.47</v>
      </c>
      <c r="AC55" s="90">
        <v>11732.14</v>
      </c>
    </row>
    <row r="56" spans="1:29" x14ac:dyDescent="0.2">
      <c r="A56" s="249" t="s">
        <v>3263</v>
      </c>
      <c r="B56" s="346">
        <v>260201.63</v>
      </c>
      <c r="D56" s="346">
        <v>40538.61</v>
      </c>
      <c r="F56" s="250">
        <v>390902.41</v>
      </c>
      <c r="G56" s="250">
        <v>107869.83</v>
      </c>
      <c r="K56" s="232">
        <v>23139.62</v>
      </c>
      <c r="Q56" s="250">
        <v>1372237.86</v>
      </c>
      <c r="T56" s="73">
        <v>100821.64</v>
      </c>
      <c r="W56" s="73">
        <v>95766</v>
      </c>
      <c r="X56" s="73">
        <v>1500</v>
      </c>
      <c r="Y56" s="90">
        <v>97266</v>
      </c>
      <c r="AB56" s="90">
        <v>56729.72</v>
      </c>
      <c r="AC56" s="90">
        <v>30611.93</v>
      </c>
    </row>
    <row r="57" spans="1:29" x14ac:dyDescent="0.2">
      <c r="A57" s="249" t="s">
        <v>3264</v>
      </c>
      <c r="B57" s="346">
        <v>205405.79</v>
      </c>
      <c r="D57" s="346">
        <v>112272.69</v>
      </c>
      <c r="F57" s="250">
        <v>20149.41</v>
      </c>
      <c r="G57" s="250">
        <v>37662.660000000003</v>
      </c>
      <c r="J57" s="232">
        <v>3000</v>
      </c>
      <c r="K57" s="232">
        <v>27465</v>
      </c>
      <c r="M57" s="232">
        <v>277.98</v>
      </c>
      <c r="Q57" s="250">
        <v>1028783.07</v>
      </c>
      <c r="T57" s="73">
        <v>143535.78</v>
      </c>
      <c r="W57" s="73">
        <v>94752</v>
      </c>
      <c r="Y57" s="90">
        <v>110232</v>
      </c>
      <c r="AB57" s="90">
        <v>57591.38</v>
      </c>
      <c r="AC57" s="90">
        <v>5572.61</v>
      </c>
    </row>
    <row r="58" spans="1:29" x14ac:dyDescent="0.2">
      <c r="A58" s="249" t="s">
        <v>3265</v>
      </c>
      <c r="B58" s="346">
        <v>598224.47</v>
      </c>
      <c r="D58" s="346">
        <v>37578.400000000001</v>
      </c>
      <c r="F58" s="250">
        <v>67734.06</v>
      </c>
      <c r="G58" s="250">
        <v>54603.38</v>
      </c>
      <c r="J58" s="232">
        <v>2000</v>
      </c>
      <c r="K58" s="232">
        <v>32090.78</v>
      </c>
      <c r="M58" s="232">
        <v>398.31</v>
      </c>
      <c r="Q58" s="250">
        <v>566631.65</v>
      </c>
      <c r="T58" s="73">
        <v>145554.32999999999</v>
      </c>
      <c r="W58" s="73">
        <v>124216.08</v>
      </c>
      <c r="X58" s="73">
        <v>1500</v>
      </c>
      <c r="Y58" s="90">
        <v>141196.07999999999</v>
      </c>
      <c r="AB58" s="90">
        <v>88952.84</v>
      </c>
      <c r="AC58" s="90">
        <v>4228.13</v>
      </c>
    </row>
    <row r="59" spans="1:29" x14ac:dyDescent="0.2">
      <c r="A59" s="249" t="s">
        <v>3266</v>
      </c>
      <c r="B59" s="346">
        <v>153526.48000000001</v>
      </c>
      <c r="D59" s="346">
        <v>12021.11</v>
      </c>
      <c r="F59" s="250">
        <v>148650.4</v>
      </c>
      <c r="G59" s="250">
        <v>64901.39</v>
      </c>
      <c r="K59" s="232">
        <v>17975</v>
      </c>
      <c r="Q59" s="250">
        <v>1787234.17</v>
      </c>
      <c r="T59" s="73">
        <v>118888.68</v>
      </c>
      <c r="W59" s="73">
        <v>105273</v>
      </c>
      <c r="X59" s="73">
        <v>1500</v>
      </c>
      <c r="Y59" s="90">
        <v>123213</v>
      </c>
      <c r="AB59" s="90">
        <v>38177.51</v>
      </c>
      <c r="AC59" s="90">
        <v>23389.26</v>
      </c>
    </row>
    <row r="60" spans="1:29" x14ac:dyDescent="0.2">
      <c r="A60" s="249" t="s">
        <v>3267</v>
      </c>
      <c r="B60" s="346">
        <v>80738.55</v>
      </c>
      <c r="D60" s="346">
        <v>56739.18</v>
      </c>
      <c r="F60" s="250">
        <v>2042569.71</v>
      </c>
      <c r="G60" s="250">
        <v>39845.85</v>
      </c>
      <c r="K60" s="232">
        <v>7575</v>
      </c>
      <c r="M60" s="232">
        <v>504.87</v>
      </c>
      <c r="Q60" s="250">
        <v>3909726.18</v>
      </c>
      <c r="T60" s="73">
        <v>85631.03</v>
      </c>
      <c r="W60" s="73">
        <v>215964</v>
      </c>
      <c r="X60" s="73">
        <v>1500</v>
      </c>
      <c r="Y60" s="90">
        <v>233724</v>
      </c>
      <c r="AB60" s="90">
        <v>87812.77</v>
      </c>
      <c r="AC60" s="90">
        <v>26271.95</v>
      </c>
    </row>
    <row r="61" spans="1:29" x14ac:dyDescent="0.2">
      <c r="A61" s="249" t="s">
        <v>3268</v>
      </c>
      <c r="B61" s="346">
        <v>462928.9</v>
      </c>
      <c r="D61" s="346">
        <v>21471.68</v>
      </c>
      <c r="F61" s="250">
        <v>86679.71</v>
      </c>
      <c r="G61" s="250">
        <v>779475.9</v>
      </c>
      <c r="J61" s="232">
        <v>2000</v>
      </c>
      <c r="K61" s="232">
        <v>32375</v>
      </c>
      <c r="M61" s="232">
        <v>18.690000000000001</v>
      </c>
      <c r="Q61" s="250">
        <v>2469567.41</v>
      </c>
      <c r="T61" s="73">
        <v>266988.93</v>
      </c>
      <c r="W61" s="73">
        <v>240093</v>
      </c>
      <c r="X61" s="73">
        <v>2000</v>
      </c>
      <c r="Y61" s="90">
        <v>257893</v>
      </c>
      <c r="AB61" s="90">
        <v>48660.53</v>
      </c>
      <c r="AC61" s="90">
        <v>32332.82</v>
      </c>
    </row>
    <row r="62" spans="1:29" ht="16.5" customHeight="1" x14ac:dyDescent="0.2">
      <c r="A62" s="249" t="s">
        <v>3353</v>
      </c>
      <c r="B62" s="346">
        <v>180791.82</v>
      </c>
      <c r="D62" s="346">
        <v>95749.4</v>
      </c>
      <c r="F62" s="250">
        <v>342874.69</v>
      </c>
      <c r="G62" s="250">
        <v>125940.05</v>
      </c>
      <c r="J62" s="232">
        <v>3000</v>
      </c>
      <c r="K62" s="232">
        <v>26364.46</v>
      </c>
      <c r="M62" s="232">
        <v>375.59</v>
      </c>
      <c r="O62" s="250">
        <v>-204294.74</v>
      </c>
      <c r="P62" s="250">
        <v>39084.400000000001</v>
      </c>
      <c r="Q62" s="250">
        <v>2114448.44</v>
      </c>
      <c r="T62" s="73">
        <v>70087.199999999997</v>
      </c>
      <c r="W62" s="73">
        <v>166740</v>
      </c>
      <c r="X62" s="73">
        <v>1500</v>
      </c>
      <c r="Y62" s="90">
        <v>188640</v>
      </c>
      <c r="AB62" s="90">
        <v>69750.69</v>
      </c>
      <c r="AC62" s="90">
        <v>23649.74</v>
      </c>
    </row>
    <row r="63" spans="1:29" x14ac:dyDescent="0.2">
      <c r="A63" s="249" t="s">
        <v>3356</v>
      </c>
      <c r="B63" s="346">
        <v>214473.06</v>
      </c>
      <c r="D63" s="346">
        <v>15530.13</v>
      </c>
      <c r="F63" s="250">
        <v>1680156.45</v>
      </c>
      <c r="G63" s="250">
        <v>22730.51</v>
      </c>
      <c r="K63" s="232">
        <v>33570</v>
      </c>
      <c r="Q63" s="250">
        <v>2791483.6</v>
      </c>
      <c r="T63" s="73">
        <v>106168.52</v>
      </c>
      <c r="W63" s="73">
        <v>253544</v>
      </c>
      <c r="X63" s="73">
        <v>3000</v>
      </c>
      <c r="Y63" s="90">
        <v>293064</v>
      </c>
      <c r="AB63" s="90">
        <v>58083.08</v>
      </c>
      <c r="AC63" s="90">
        <v>19177.09</v>
      </c>
    </row>
    <row r="64" spans="1:29" x14ac:dyDescent="0.2">
      <c r="A64" s="249" t="s">
        <v>3269</v>
      </c>
      <c r="B64" s="346">
        <v>655664.75</v>
      </c>
      <c r="D64" s="346">
        <v>276539.95</v>
      </c>
      <c r="F64" s="250">
        <v>294002.49</v>
      </c>
      <c r="G64" s="250">
        <v>17105.96</v>
      </c>
      <c r="K64" s="232">
        <v>20550</v>
      </c>
      <c r="L64" s="232">
        <v>15825</v>
      </c>
      <c r="M64" s="232">
        <v>0</v>
      </c>
      <c r="P64" s="250">
        <v>180215.79</v>
      </c>
      <c r="Q64" s="250">
        <v>1683662.57</v>
      </c>
      <c r="T64" s="73">
        <v>110729.8</v>
      </c>
      <c r="U64" s="73">
        <v>6375</v>
      </c>
      <c r="W64" s="73">
        <v>350129.8</v>
      </c>
      <c r="Y64" s="90">
        <v>429069.8</v>
      </c>
      <c r="AB64" s="90">
        <v>62674</v>
      </c>
      <c r="AC64" s="90">
        <v>6918.81</v>
      </c>
    </row>
    <row r="65" spans="1:29" x14ac:dyDescent="0.2">
      <c r="A65" s="249" t="s">
        <v>3270</v>
      </c>
      <c r="B65" s="346">
        <v>600278.79</v>
      </c>
      <c r="D65" s="346">
        <v>34476.300000000003</v>
      </c>
      <c r="F65" s="250">
        <v>22573.69</v>
      </c>
      <c r="G65" s="250">
        <v>320607.59000000003</v>
      </c>
      <c r="K65" s="232">
        <v>54650</v>
      </c>
      <c r="L65" s="232">
        <v>73800</v>
      </c>
      <c r="M65" s="232">
        <v>163.74</v>
      </c>
      <c r="O65" s="250">
        <v>-239565.73</v>
      </c>
      <c r="Q65" s="250">
        <v>1188971.67</v>
      </c>
      <c r="T65" s="73">
        <v>41599.699999999997</v>
      </c>
      <c r="W65" s="73">
        <v>106140</v>
      </c>
      <c r="Y65" s="90">
        <v>177582</v>
      </c>
      <c r="AB65" s="90">
        <v>51393.18</v>
      </c>
      <c r="AC65" s="90">
        <v>18837.830000000002</v>
      </c>
    </row>
    <row r="66" spans="1:29" x14ac:dyDescent="0.2">
      <c r="A66" s="249" t="s">
        <v>3271</v>
      </c>
      <c r="B66" s="346">
        <v>367484.85</v>
      </c>
      <c r="D66" s="346">
        <v>72671.31</v>
      </c>
      <c r="F66" s="250">
        <v>509087.42</v>
      </c>
      <c r="G66" s="250">
        <v>320979.71999999997</v>
      </c>
      <c r="K66" s="232">
        <v>16378.42</v>
      </c>
      <c r="Q66" s="250">
        <v>2121250.9300000002</v>
      </c>
      <c r="S66" s="73">
        <v>769.96</v>
      </c>
      <c r="T66" s="73">
        <v>32988.639999999999</v>
      </c>
      <c r="U66" s="73">
        <v>300</v>
      </c>
      <c r="W66" s="73">
        <v>169693.5</v>
      </c>
      <c r="X66" s="73">
        <v>7000</v>
      </c>
      <c r="Y66" s="90">
        <v>236239.5</v>
      </c>
      <c r="AB66" s="90">
        <v>65666.69</v>
      </c>
      <c r="AC66" s="90">
        <v>45579.46</v>
      </c>
    </row>
    <row r="67" spans="1:29" x14ac:dyDescent="0.2">
      <c r="A67" s="249" t="s">
        <v>3272</v>
      </c>
      <c r="B67" s="346">
        <v>261428.63</v>
      </c>
      <c r="D67" s="346">
        <v>207930.1</v>
      </c>
      <c r="F67" s="250">
        <v>26900.3</v>
      </c>
      <c r="G67" s="250">
        <v>-106623.4</v>
      </c>
      <c r="K67" s="232">
        <v>22620</v>
      </c>
      <c r="L67" s="232">
        <v>58700</v>
      </c>
      <c r="O67" s="250">
        <v>165092.32999999999</v>
      </c>
      <c r="Q67" s="250">
        <v>1374864.38</v>
      </c>
      <c r="T67" s="73">
        <v>45880.480000000003</v>
      </c>
      <c r="W67" s="73">
        <v>166075</v>
      </c>
      <c r="X67" s="73">
        <v>5000</v>
      </c>
      <c r="Y67" s="90">
        <v>282075</v>
      </c>
      <c r="AB67" s="90">
        <v>58846.52</v>
      </c>
      <c r="AC67" s="90">
        <v>21813.89</v>
      </c>
    </row>
    <row r="68" spans="1:29" x14ac:dyDescent="0.2">
      <c r="A68" s="249" t="s">
        <v>3273</v>
      </c>
      <c r="B68" s="346">
        <v>387243.41</v>
      </c>
      <c r="D68" s="346">
        <v>38406.370000000003</v>
      </c>
      <c r="F68" s="250">
        <v>-97993.35</v>
      </c>
      <c r="G68" s="250">
        <v>-31861.91</v>
      </c>
      <c r="K68" s="232">
        <v>93150</v>
      </c>
      <c r="L68" s="232">
        <v>523775</v>
      </c>
      <c r="P68" s="250">
        <v>1370.51</v>
      </c>
      <c r="Q68" s="250">
        <v>2680574.06</v>
      </c>
      <c r="T68" s="73">
        <v>37789.57</v>
      </c>
      <c r="W68" s="73">
        <v>492366</v>
      </c>
      <c r="X68" s="73">
        <v>9000</v>
      </c>
      <c r="Y68" s="90">
        <v>627066</v>
      </c>
      <c r="AB68" s="90">
        <v>72977.02</v>
      </c>
      <c r="AC68" s="90">
        <v>73505.77</v>
      </c>
    </row>
    <row r="69" spans="1:29" x14ac:dyDescent="0.2">
      <c r="A69" s="249" t="s">
        <v>3274</v>
      </c>
      <c r="B69" s="346">
        <v>724689.36</v>
      </c>
      <c r="C69" s="346">
        <v>5000</v>
      </c>
      <c r="D69" s="346">
        <v>203775.75</v>
      </c>
      <c r="F69" s="250">
        <v>20561.66</v>
      </c>
      <c r="G69" s="250">
        <v>122623.55</v>
      </c>
      <c r="K69" s="232">
        <v>12450</v>
      </c>
      <c r="L69" s="232">
        <v>4020</v>
      </c>
      <c r="M69" s="232">
        <v>1703</v>
      </c>
      <c r="N69" s="250">
        <v>5000</v>
      </c>
      <c r="Q69" s="250">
        <v>2191965</v>
      </c>
      <c r="T69" s="73">
        <v>22730.01</v>
      </c>
      <c r="W69" s="73">
        <v>179180</v>
      </c>
      <c r="Y69" s="90">
        <v>255762</v>
      </c>
      <c r="AB69" s="90">
        <v>47083.83</v>
      </c>
      <c r="AC69" s="90">
        <v>4658.29</v>
      </c>
    </row>
    <row r="70" spans="1:29" x14ac:dyDescent="0.2">
      <c r="A70" s="249" t="s">
        <v>3275</v>
      </c>
      <c r="B70" s="346">
        <v>596493.85</v>
      </c>
      <c r="D70" s="346">
        <v>65532.21</v>
      </c>
      <c r="F70" s="250">
        <v>27816.94</v>
      </c>
      <c r="G70" s="250">
        <v>109462.98</v>
      </c>
      <c r="K70" s="232">
        <v>9318.91</v>
      </c>
      <c r="Q70" s="250">
        <v>1302561.3500000001</v>
      </c>
      <c r="T70" s="73">
        <v>51199.02</v>
      </c>
      <c r="W70" s="73">
        <v>223982.84</v>
      </c>
      <c r="Y70" s="90">
        <v>284078.84000000003</v>
      </c>
      <c r="AB70" s="90">
        <v>109433.96</v>
      </c>
      <c r="AC70" s="90">
        <v>22397.45</v>
      </c>
    </row>
    <row r="71" spans="1:29" x14ac:dyDescent="0.2">
      <c r="A71" s="249" t="s">
        <v>3276</v>
      </c>
      <c r="B71" s="346">
        <v>381474.83</v>
      </c>
      <c r="D71" s="346">
        <v>55764.85</v>
      </c>
      <c r="F71" s="250">
        <v>379084.53</v>
      </c>
      <c r="G71" s="250">
        <v>182433.47</v>
      </c>
      <c r="K71" s="232">
        <v>6150</v>
      </c>
      <c r="L71" s="232">
        <v>3450</v>
      </c>
      <c r="Q71" s="250">
        <v>1726865.73</v>
      </c>
      <c r="T71" s="73">
        <v>52620</v>
      </c>
      <c r="U71" s="73">
        <v>3000</v>
      </c>
      <c r="W71" s="73">
        <v>233257</v>
      </c>
      <c r="Y71" s="90">
        <v>298017</v>
      </c>
      <c r="AB71" s="90">
        <v>63243.77</v>
      </c>
      <c r="AC71" s="90">
        <v>14009.44</v>
      </c>
    </row>
    <row r="72" spans="1:29" x14ac:dyDescent="0.2">
      <c r="A72" s="249" t="s">
        <v>3277</v>
      </c>
      <c r="B72" s="346">
        <v>229295.39</v>
      </c>
      <c r="D72" s="346">
        <v>130694.89</v>
      </c>
      <c r="F72" s="250">
        <v>232005.87</v>
      </c>
      <c r="G72" s="250">
        <v>136912.82</v>
      </c>
      <c r="K72" s="232">
        <v>6150</v>
      </c>
      <c r="L72" s="232">
        <v>29850</v>
      </c>
      <c r="Q72" s="250">
        <v>1340923.19</v>
      </c>
      <c r="T72" s="73">
        <v>23722.6</v>
      </c>
      <c r="U72" s="73">
        <v>16500</v>
      </c>
      <c r="W72" s="73">
        <v>240500</v>
      </c>
      <c r="Y72" s="90">
        <v>325408</v>
      </c>
      <c r="AB72" s="90">
        <v>67465.55</v>
      </c>
      <c r="AC72" s="90">
        <v>32440.49</v>
      </c>
    </row>
    <row r="73" spans="1:29" x14ac:dyDescent="0.2">
      <c r="A73" s="249" t="s">
        <v>3278</v>
      </c>
      <c r="B73" s="346">
        <v>575767.68999999994</v>
      </c>
      <c r="D73" s="346">
        <v>137395.70000000001</v>
      </c>
      <c r="F73" s="250">
        <v>700289.42</v>
      </c>
      <c r="G73" s="250">
        <v>175061.93</v>
      </c>
      <c r="K73" s="232">
        <v>18150</v>
      </c>
      <c r="L73" s="232">
        <v>0</v>
      </c>
      <c r="P73" s="250">
        <v>187167.17</v>
      </c>
      <c r="Q73" s="250">
        <v>1494202.14</v>
      </c>
      <c r="T73" s="73">
        <v>59362.67</v>
      </c>
      <c r="V73" s="73">
        <v>1550.4</v>
      </c>
      <c r="W73" s="73">
        <v>245846.6</v>
      </c>
      <c r="Y73" s="90">
        <v>296072.59999999998</v>
      </c>
      <c r="AB73" s="90">
        <v>88524.46</v>
      </c>
      <c r="AC73" s="90">
        <v>40122.86</v>
      </c>
    </row>
    <row r="74" spans="1:29" x14ac:dyDescent="0.2">
      <c r="A74" s="249" t="s">
        <v>3279</v>
      </c>
      <c r="B74" s="346">
        <v>709583.05</v>
      </c>
      <c r="D74" s="346">
        <v>54282.17</v>
      </c>
      <c r="F74" s="250">
        <v>1994522.17</v>
      </c>
      <c r="G74" s="250">
        <v>220931.9</v>
      </c>
      <c r="K74" s="232">
        <v>6150</v>
      </c>
      <c r="L74" s="232">
        <v>19106.900000000001</v>
      </c>
      <c r="Q74" s="250">
        <v>464694.52</v>
      </c>
      <c r="T74" s="73">
        <v>19364.03</v>
      </c>
      <c r="U74" s="73">
        <v>44293.1</v>
      </c>
      <c r="W74" s="73">
        <v>209281</v>
      </c>
      <c r="Y74" s="90">
        <v>266753</v>
      </c>
      <c r="AB74" s="90">
        <v>66368.929999999993</v>
      </c>
      <c r="AC74" s="90">
        <v>34081.35</v>
      </c>
    </row>
    <row r="75" spans="1:29" x14ac:dyDescent="0.2">
      <c r="A75" s="249" t="s">
        <v>3280</v>
      </c>
      <c r="B75" s="346">
        <v>319406.02</v>
      </c>
      <c r="D75" s="346">
        <v>68746.070000000007</v>
      </c>
      <c r="F75" s="250">
        <v>1194059.1499999999</v>
      </c>
      <c r="G75" s="250">
        <v>203555.16</v>
      </c>
      <c r="K75" s="232">
        <v>11150</v>
      </c>
      <c r="P75" s="250">
        <v>0.02</v>
      </c>
      <c r="Q75" s="250">
        <v>961521.58</v>
      </c>
      <c r="T75" s="73">
        <v>21380.28</v>
      </c>
      <c r="W75" s="73">
        <v>205669</v>
      </c>
      <c r="X75" s="73">
        <v>7000</v>
      </c>
      <c r="Y75" s="90">
        <v>324659</v>
      </c>
      <c r="AB75" s="90">
        <v>49061.05</v>
      </c>
      <c r="AC75" s="90">
        <v>37685.22</v>
      </c>
    </row>
    <row r="76" spans="1:29" x14ac:dyDescent="0.2">
      <c r="A76" s="249" t="s">
        <v>3281</v>
      </c>
      <c r="B76" s="346">
        <v>630598.75</v>
      </c>
      <c r="D76" s="346">
        <v>71312.52</v>
      </c>
      <c r="F76" s="250">
        <v>1521448.06</v>
      </c>
      <c r="G76" s="250">
        <v>370650.75</v>
      </c>
      <c r="K76" s="232">
        <v>39150</v>
      </c>
      <c r="L76" s="232">
        <v>52200</v>
      </c>
      <c r="Q76" s="250">
        <v>2317512.06</v>
      </c>
      <c r="T76" s="73">
        <v>30772.52</v>
      </c>
      <c r="U76" s="73">
        <v>37700</v>
      </c>
      <c r="W76" s="73">
        <v>157750</v>
      </c>
      <c r="X76" s="73">
        <v>3000</v>
      </c>
      <c r="Y76" s="90">
        <v>265400</v>
      </c>
      <c r="AB76" s="90">
        <v>97352.26</v>
      </c>
      <c r="AC76" s="90">
        <v>19196.560000000001</v>
      </c>
    </row>
    <row r="77" spans="1:29" x14ac:dyDescent="0.2">
      <c r="A77" s="249" t="s">
        <v>3282</v>
      </c>
      <c r="B77" s="346">
        <v>415131.32</v>
      </c>
      <c r="D77" s="346">
        <v>36740.129999999997</v>
      </c>
      <c r="F77" s="250">
        <v>498059.11</v>
      </c>
      <c r="G77" s="250">
        <v>188102.65</v>
      </c>
      <c r="K77" s="232">
        <v>8763.99</v>
      </c>
      <c r="L77" s="232">
        <v>374010</v>
      </c>
      <c r="M77" s="232">
        <v>166000</v>
      </c>
      <c r="Q77" s="250">
        <v>2233839.69</v>
      </c>
      <c r="T77" s="73">
        <v>66045.2</v>
      </c>
      <c r="W77" s="73">
        <v>175299</v>
      </c>
      <c r="X77" s="73">
        <v>3000</v>
      </c>
      <c r="Y77" s="90">
        <v>254067</v>
      </c>
      <c r="AB77" s="90">
        <v>85752.38</v>
      </c>
      <c r="AC77" s="90">
        <v>29615</v>
      </c>
    </row>
    <row r="78" spans="1:29" x14ac:dyDescent="0.2">
      <c r="A78" s="249" t="s">
        <v>3354</v>
      </c>
      <c r="B78" s="346">
        <v>596002.44999999995</v>
      </c>
      <c r="D78" s="346">
        <v>52544.47</v>
      </c>
      <c r="F78" s="250">
        <v>253524.97</v>
      </c>
      <c r="G78" s="250">
        <v>483169.63</v>
      </c>
      <c r="K78" s="232">
        <v>31350</v>
      </c>
      <c r="M78" s="232">
        <v>152.59</v>
      </c>
      <c r="Q78" s="250">
        <v>2560558.21</v>
      </c>
      <c r="T78" s="73">
        <v>38343.4</v>
      </c>
      <c r="W78" s="73">
        <v>183448</v>
      </c>
      <c r="X78" s="73">
        <v>-9600</v>
      </c>
      <c r="Y78" s="90">
        <v>236666</v>
      </c>
      <c r="AB78" s="90">
        <v>98420.96</v>
      </c>
      <c r="AC78" s="90">
        <v>19856.41</v>
      </c>
    </row>
    <row r="79" spans="1:29" x14ac:dyDescent="0.2">
      <c r="A79" s="249" t="s">
        <v>3283</v>
      </c>
      <c r="B79" s="346">
        <v>199577.37</v>
      </c>
      <c r="D79" s="346">
        <v>23266.37</v>
      </c>
      <c r="F79" s="250">
        <v>386390.51</v>
      </c>
      <c r="G79" s="250">
        <v>590676.43000000005</v>
      </c>
      <c r="K79" s="232">
        <v>25672</v>
      </c>
      <c r="P79" s="250">
        <v>22471.66</v>
      </c>
      <c r="Q79" s="250">
        <v>1212676.51</v>
      </c>
      <c r="T79" s="73">
        <v>130579.81</v>
      </c>
      <c r="W79" s="73">
        <v>232520</v>
      </c>
      <c r="Y79" s="90">
        <v>319374</v>
      </c>
      <c r="AA79" s="90">
        <v>36011.360000000001</v>
      </c>
      <c r="AB79" s="90">
        <v>47814.64</v>
      </c>
      <c r="AC79" s="90">
        <v>7939.3</v>
      </c>
    </row>
    <row r="80" spans="1:29" x14ac:dyDescent="0.2">
      <c r="A80" s="249" t="s">
        <v>3284</v>
      </c>
      <c r="B80" s="346">
        <v>139455.69</v>
      </c>
      <c r="D80" s="346">
        <v>71537.539999999994</v>
      </c>
      <c r="F80" s="250">
        <v>149718.54</v>
      </c>
      <c r="G80" s="250">
        <v>80093.37</v>
      </c>
      <c r="K80" s="232">
        <v>106210</v>
      </c>
      <c r="L80" s="232">
        <v>162100</v>
      </c>
      <c r="P80" s="250">
        <v>-1162542.96</v>
      </c>
      <c r="Q80" s="250">
        <v>1431387.54</v>
      </c>
      <c r="T80" s="73">
        <v>84644.55</v>
      </c>
      <c r="W80" s="73">
        <v>266500</v>
      </c>
      <c r="Y80" s="90">
        <v>339760</v>
      </c>
      <c r="AB80" s="90">
        <v>77737.710000000006</v>
      </c>
      <c r="AC80" s="90">
        <v>22420.28</v>
      </c>
    </row>
    <row r="81" spans="1:29" x14ac:dyDescent="0.2">
      <c r="A81" s="249" t="s">
        <v>3285</v>
      </c>
      <c r="B81" s="346">
        <v>337334.36</v>
      </c>
      <c r="D81" s="346">
        <v>29126.48</v>
      </c>
      <c r="F81" s="250">
        <v>406689.8</v>
      </c>
      <c r="G81" s="250">
        <v>787263.68</v>
      </c>
      <c r="K81" s="232">
        <v>104383.52</v>
      </c>
      <c r="L81" s="232">
        <v>86300</v>
      </c>
      <c r="M81" s="232">
        <v>1405.67</v>
      </c>
      <c r="P81" s="250">
        <v>-492245.13</v>
      </c>
      <c r="Q81" s="250">
        <v>2041384.85</v>
      </c>
      <c r="T81" s="73">
        <v>16068.75</v>
      </c>
      <c r="W81" s="73">
        <v>250960</v>
      </c>
      <c r="Y81" s="90">
        <v>355019.92</v>
      </c>
      <c r="AB81" s="90">
        <v>62806.02</v>
      </c>
      <c r="AC81" s="90">
        <v>27562.400000000001</v>
      </c>
    </row>
    <row r="82" spans="1:29" x14ac:dyDescent="0.2">
      <c r="A82" s="249" t="s">
        <v>3286</v>
      </c>
      <c r="B82" s="346">
        <v>138868.25</v>
      </c>
      <c r="D82" s="346">
        <v>73350.92</v>
      </c>
      <c r="F82" s="250">
        <v>427318.43</v>
      </c>
      <c r="G82" s="250">
        <v>350096.31</v>
      </c>
      <c r="K82" s="232">
        <v>39600</v>
      </c>
      <c r="L82" s="232">
        <v>74984.820000000007</v>
      </c>
      <c r="M82" s="232">
        <v>556.42999999999995</v>
      </c>
      <c r="P82" s="250">
        <v>-308058.27</v>
      </c>
      <c r="Q82" s="250">
        <v>1171298.0900000001</v>
      </c>
      <c r="T82" s="73">
        <v>109421.34</v>
      </c>
      <c r="U82" s="73">
        <v>45000</v>
      </c>
      <c r="W82" s="73">
        <v>278800</v>
      </c>
      <c r="Y82" s="90">
        <v>343500</v>
      </c>
      <c r="AB82" s="90">
        <v>68527.460000000006</v>
      </c>
      <c r="AC82" s="90">
        <v>17445.04</v>
      </c>
    </row>
    <row r="83" spans="1:29" x14ac:dyDescent="0.2">
      <c r="A83" s="249" t="s">
        <v>3287</v>
      </c>
      <c r="B83" s="346">
        <v>889530.16</v>
      </c>
      <c r="D83" s="346">
        <v>10217.74</v>
      </c>
      <c r="F83" s="250">
        <v>559191.62</v>
      </c>
      <c r="G83" s="250">
        <v>217694.68</v>
      </c>
      <c r="L83" s="232">
        <v>-4655</v>
      </c>
      <c r="P83" s="250">
        <v>-13999.01</v>
      </c>
      <c r="Q83" s="250">
        <v>1745362.84</v>
      </c>
      <c r="T83" s="73">
        <v>82655.45</v>
      </c>
      <c r="U83" s="73">
        <v>30000</v>
      </c>
      <c r="W83" s="73">
        <v>247360</v>
      </c>
      <c r="Y83" s="90">
        <v>289666</v>
      </c>
      <c r="AB83" s="90">
        <v>80734.44</v>
      </c>
      <c r="AC83" s="90">
        <v>39335.64</v>
      </c>
    </row>
    <row r="84" spans="1:29" x14ac:dyDescent="0.2">
      <c r="A84" s="249" t="s">
        <v>3288</v>
      </c>
      <c r="B84" s="346">
        <v>187955.06</v>
      </c>
      <c r="D84" s="346">
        <v>30195.41</v>
      </c>
      <c r="F84" s="250">
        <v>982592.85</v>
      </c>
      <c r="G84" s="250">
        <v>421527.73</v>
      </c>
      <c r="K84" s="232">
        <v>42985.46</v>
      </c>
      <c r="M84" s="232">
        <v>320.10000000000002</v>
      </c>
      <c r="P84" s="250">
        <v>-155564.79</v>
      </c>
      <c r="Q84" s="250">
        <v>1929262.58</v>
      </c>
      <c r="T84" s="73">
        <v>79001.509999999995</v>
      </c>
      <c r="U84" s="73">
        <v>20300</v>
      </c>
      <c r="W84" s="73">
        <v>259720</v>
      </c>
      <c r="Y84" s="90">
        <v>337582</v>
      </c>
      <c r="AB84" s="90">
        <v>98882.46</v>
      </c>
      <c r="AC84" s="90">
        <v>28299.71</v>
      </c>
    </row>
    <row r="85" spans="1:29" x14ac:dyDescent="0.2">
      <c r="A85" s="249" t="s">
        <v>3289</v>
      </c>
      <c r="B85" s="346">
        <v>483398.28</v>
      </c>
      <c r="D85" s="346">
        <v>46108.9</v>
      </c>
      <c r="F85" s="250">
        <v>268426.94</v>
      </c>
      <c r="G85" s="250">
        <v>213004.14</v>
      </c>
      <c r="K85" s="232">
        <v>14800</v>
      </c>
      <c r="L85" s="232">
        <v>56602</v>
      </c>
      <c r="M85" s="232">
        <v>572</v>
      </c>
      <c r="P85" s="250">
        <v>-950999.5</v>
      </c>
      <c r="Q85" s="250">
        <v>1851699.47</v>
      </c>
      <c r="T85" s="73">
        <v>138426.59</v>
      </c>
      <c r="W85" s="73">
        <v>190680</v>
      </c>
      <c r="X85" s="73">
        <v>44400</v>
      </c>
      <c r="Y85" s="90">
        <v>251730</v>
      </c>
      <c r="AA85" s="90">
        <v>4800</v>
      </c>
      <c r="AB85" s="90">
        <v>36604.660000000003</v>
      </c>
      <c r="AC85" s="90">
        <v>32249.64</v>
      </c>
    </row>
    <row r="86" spans="1:29" x14ac:dyDescent="0.2">
      <c r="A86" s="249" t="s">
        <v>3290</v>
      </c>
      <c r="B86" s="346">
        <v>56415.8</v>
      </c>
      <c r="C86" s="346">
        <v>13540</v>
      </c>
      <c r="D86" s="346">
        <v>63682</v>
      </c>
      <c r="F86" s="250">
        <v>551688.89</v>
      </c>
      <c r="G86" s="250">
        <v>239384.55</v>
      </c>
      <c r="K86" s="232">
        <v>-15900</v>
      </c>
      <c r="P86" s="250">
        <v>-185357.02</v>
      </c>
      <c r="Q86" s="250">
        <v>1211766.1200000001</v>
      </c>
      <c r="T86" s="73">
        <v>23024.03</v>
      </c>
      <c r="W86" s="73">
        <v>158440</v>
      </c>
      <c r="X86" s="73">
        <v>25681.43</v>
      </c>
      <c r="Y86" s="90">
        <v>225935</v>
      </c>
      <c r="AA86" s="90">
        <v>2500</v>
      </c>
      <c r="AB86" s="90">
        <v>41386.730000000003</v>
      </c>
      <c r="AC86" s="90">
        <v>7231.46</v>
      </c>
    </row>
    <row r="87" spans="1:29" x14ac:dyDescent="0.2">
      <c r="A87" s="249" t="s">
        <v>3291</v>
      </c>
      <c r="B87" s="346">
        <v>561048.65</v>
      </c>
      <c r="D87" s="346">
        <v>68872</v>
      </c>
      <c r="F87" s="250">
        <v>12903.96</v>
      </c>
      <c r="G87" s="250">
        <v>490656.04</v>
      </c>
      <c r="K87" s="232">
        <v>350</v>
      </c>
      <c r="L87" s="232">
        <v>50000</v>
      </c>
      <c r="P87" s="250">
        <v>197592.44</v>
      </c>
      <c r="Q87" s="250">
        <v>858319.49</v>
      </c>
      <c r="T87" s="73">
        <v>173699.85</v>
      </c>
      <c r="W87" s="73">
        <v>340640</v>
      </c>
      <c r="Y87" s="90">
        <v>400910</v>
      </c>
      <c r="AB87" s="90">
        <v>62509.61</v>
      </c>
      <c r="AC87" s="90">
        <v>22412.52</v>
      </c>
    </row>
    <row r="88" spans="1:29" x14ac:dyDescent="0.2">
      <c r="A88" s="249" t="s">
        <v>3361</v>
      </c>
      <c r="B88" s="346">
        <v>185191.77</v>
      </c>
      <c r="D88" s="346">
        <v>11723.97</v>
      </c>
      <c r="F88" s="250">
        <v>518657.34</v>
      </c>
      <c r="G88" s="250">
        <v>103470.56</v>
      </c>
      <c r="K88" s="232">
        <v>48234.92</v>
      </c>
      <c r="P88" s="250">
        <v>-693413.42</v>
      </c>
      <c r="Q88" s="250">
        <v>1583723.57</v>
      </c>
      <c r="T88" s="73">
        <v>87606.81</v>
      </c>
      <c r="W88" s="73">
        <v>246460</v>
      </c>
      <c r="Y88" s="90">
        <v>322820</v>
      </c>
      <c r="AA88" s="90">
        <v>400</v>
      </c>
      <c r="AB88" s="90">
        <v>47371.92</v>
      </c>
      <c r="AC88" s="90">
        <v>35884.879999999997</v>
      </c>
    </row>
    <row r="89" spans="1:29" x14ac:dyDescent="0.2">
      <c r="A89" s="249" t="s">
        <v>3292</v>
      </c>
      <c r="B89" s="346">
        <v>164547.35999999999</v>
      </c>
      <c r="D89" s="346">
        <v>27260.080000000002</v>
      </c>
      <c r="F89" s="250">
        <v>79476.55</v>
      </c>
      <c r="G89" s="250">
        <v>71083.56</v>
      </c>
      <c r="K89" s="232">
        <v>6900</v>
      </c>
      <c r="Q89" s="250">
        <v>378255.7</v>
      </c>
      <c r="T89" s="73">
        <v>118066.83</v>
      </c>
      <c r="X89" s="73">
        <v>51000</v>
      </c>
      <c r="Y89" s="90">
        <v>40114</v>
      </c>
      <c r="AB89" s="90">
        <v>49016.33</v>
      </c>
      <c r="AC89" s="90">
        <v>20280.07</v>
      </c>
    </row>
    <row r="90" spans="1:29" x14ac:dyDescent="0.2">
      <c r="A90" s="249" t="s">
        <v>3293</v>
      </c>
      <c r="B90" s="346">
        <v>301384.39</v>
      </c>
      <c r="D90" s="346">
        <v>13458.2</v>
      </c>
      <c r="F90" s="250">
        <v>93908.56</v>
      </c>
      <c r="G90" s="250">
        <v>-575.13</v>
      </c>
      <c r="J90" s="232">
        <v>6000</v>
      </c>
      <c r="K90" s="232">
        <v>0</v>
      </c>
      <c r="Q90" s="250">
        <v>646850.12</v>
      </c>
      <c r="T90" s="73">
        <v>96258.57</v>
      </c>
      <c r="W90" s="73">
        <v>235948</v>
      </c>
      <c r="X90" s="73">
        <v>27000</v>
      </c>
      <c r="Y90" s="90">
        <v>256958</v>
      </c>
      <c r="AB90" s="90">
        <v>62805.53</v>
      </c>
      <c r="AC90" s="90">
        <v>15777.03</v>
      </c>
    </row>
    <row r="91" spans="1:29" x14ac:dyDescent="0.2">
      <c r="A91" s="249" t="s">
        <v>3294</v>
      </c>
      <c r="B91" s="346">
        <v>381233.2</v>
      </c>
      <c r="D91" s="346">
        <v>82820.42</v>
      </c>
      <c r="F91" s="250">
        <v>2714540.18</v>
      </c>
      <c r="G91" s="250">
        <v>177500.06</v>
      </c>
      <c r="J91" s="232">
        <v>5500</v>
      </c>
      <c r="K91" s="232">
        <v>19100</v>
      </c>
      <c r="Q91" s="250">
        <v>3382854.97</v>
      </c>
      <c r="T91" s="73">
        <v>132791.64000000001</v>
      </c>
      <c r="V91" s="73">
        <v>47.1</v>
      </c>
      <c r="W91" s="73">
        <v>286840</v>
      </c>
      <c r="X91" s="73">
        <v>222262</v>
      </c>
      <c r="Y91" s="90">
        <v>345366</v>
      </c>
      <c r="AB91" s="90">
        <v>104275.56</v>
      </c>
      <c r="AC91" s="90">
        <v>46167.74</v>
      </c>
    </row>
    <row r="92" spans="1:29" x14ac:dyDescent="0.2">
      <c r="A92" s="249" t="s">
        <v>3295</v>
      </c>
      <c r="B92" s="346">
        <v>293676.33</v>
      </c>
      <c r="C92" s="346">
        <v>0</v>
      </c>
      <c r="D92" s="346">
        <v>157016.18</v>
      </c>
      <c r="F92" s="250">
        <v>410145.52</v>
      </c>
      <c r="G92" s="250">
        <v>102605.61</v>
      </c>
      <c r="J92" s="232">
        <v>5600</v>
      </c>
      <c r="K92" s="232">
        <v>5730</v>
      </c>
      <c r="Q92" s="250">
        <v>1045747.78</v>
      </c>
      <c r="T92" s="73">
        <v>128808.55</v>
      </c>
      <c r="W92" s="73">
        <v>217320</v>
      </c>
      <c r="X92" s="73">
        <v>25800</v>
      </c>
      <c r="Y92" s="90">
        <v>237320</v>
      </c>
      <c r="AB92" s="90">
        <v>60436.91</v>
      </c>
      <c r="AC92" s="90">
        <v>23287.41</v>
      </c>
    </row>
    <row r="93" spans="1:29" x14ac:dyDescent="0.2">
      <c r="A93" s="249" t="s">
        <v>3296</v>
      </c>
      <c r="B93" s="346">
        <v>245373.02</v>
      </c>
      <c r="C93" s="346">
        <v>0</v>
      </c>
      <c r="D93" s="346">
        <v>47181.84</v>
      </c>
      <c r="F93" s="250">
        <v>34239.67</v>
      </c>
      <c r="G93" s="250">
        <v>147575.07</v>
      </c>
      <c r="O93" s="250">
        <v>256891.42</v>
      </c>
      <c r="Q93" s="250">
        <v>320699.84999999998</v>
      </c>
      <c r="T93" s="73">
        <v>201137.76</v>
      </c>
      <c r="W93" s="73">
        <v>194394.5</v>
      </c>
      <c r="X93" s="73">
        <v>152000</v>
      </c>
      <c r="Y93" s="90">
        <v>257234.5</v>
      </c>
      <c r="AB93" s="90">
        <v>65250.06</v>
      </c>
      <c r="AC93" s="90">
        <v>7602.72</v>
      </c>
    </row>
    <row r="94" spans="1:29" x14ac:dyDescent="0.2">
      <c r="A94" s="249" t="s">
        <v>3297</v>
      </c>
      <c r="B94" s="346">
        <v>343540</v>
      </c>
      <c r="D94" s="346">
        <v>25235.67</v>
      </c>
      <c r="F94" s="250">
        <v>585837.64</v>
      </c>
      <c r="G94" s="250">
        <v>52055.99</v>
      </c>
      <c r="P94" s="250">
        <v>94569.16</v>
      </c>
      <c r="Q94" s="250">
        <v>1001354.77</v>
      </c>
      <c r="R94" s="73">
        <v>8</v>
      </c>
      <c r="T94" s="73">
        <v>75000</v>
      </c>
      <c r="W94" s="73">
        <v>147560</v>
      </c>
      <c r="X94" s="73">
        <v>53300</v>
      </c>
      <c r="Y94" s="90">
        <v>168350</v>
      </c>
      <c r="AB94" s="90">
        <v>139193.89000000001</v>
      </c>
      <c r="AC94" s="90">
        <v>19164.22</v>
      </c>
    </row>
    <row r="95" spans="1:29" x14ac:dyDescent="0.2">
      <c r="A95" s="249" t="s">
        <v>3298</v>
      </c>
      <c r="B95" s="346">
        <v>757953.5</v>
      </c>
      <c r="D95" s="346">
        <v>180875.09</v>
      </c>
      <c r="F95" s="250">
        <v>-32394.28</v>
      </c>
      <c r="G95" s="250">
        <v>506536.92</v>
      </c>
      <c r="J95" s="232">
        <v>6000</v>
      </c>
      <c r="K95" s="232">
        <v>3300</v>
      </c>
      <c r="P95" s="250">
        <v>38</v>
      </c>
      <c r="Q95" s="250">
        <v>573056.03</v>
      </c>
      <c r="T95" s="73">
        <v>144523.88</v>
      </c>
      <c r="W95" s="73">
        <v>292410</v>
      </c>
      <c r="X95" s="73">
        <v>401760.49</v>
      </c>
      <c r="Y95" s="90">
        <v>335452</v>
      </c>
      <c r="AB95" s="90">
        <v>62317.599999999999</v>
      </c>
      <c r="AC95" s="90">
        <v>19427.240000000002</v>
      </c>
    </row>
    <row r="96" spans="1:29" x14ac:dyDescent="0.2">
      <c r="A96" s="249" t="s">
        <v>3299</v>
      </c>
      <c r="B96" s="346">
        <v>234408.2</v>
      </c>
      <c r="D96" s="346">
        <v>185892.34</v>
      </c>
      <c r="F96" s="250">
        <v>1488588.82</v>
      </c>
      <c r="G96" s="250">
        <v>136578.89000000001</v>
      </c>
      <c r="J96" s="232">
        <v>6000</v>
      </c>
      <c r="K96" s="232">
        <v>3300</v>
      </c>
      <c r="M96" s="232">
        <v>1032.68</v>
      </c>
      <c r="Q96" s="250">
        <v>1997218.5</v>
      </c>
      <c r="T96" s="73">
        <v>159865.1</v>
      </c>
      <c r="W96" s="73">
        <v>199480</v>
      </c>
      <c r="X96" s="73">
        <v>219282</v>
      </c>
      <c r="Y96" s="90">
        <v>246666</v>
      </c>
      <c r="AB96" s="90">
        <v>76120.479999999996</v>
      </c>
      <c r="AC96" s="90">
        <v>30893.17</v>
      </c>
    </row>
    <row r="97" spans="1:31" x14ac:dyDescent="0.2">
      <c r="A97" s="249" t="s">
        <v>3300</v>
      </c>
      <c r="B97" s="346">
        <v>466338.53</v>
      </c>
      <c r="C97" s="346">
        <v>116520</v>
      </c>
      <c r="D97" s="346">
        <v>21859.33</v>
      </c>
      <c r="F97" s="250">
        <v>182527.3</v>
      </c>
      <c r="G97" s="250">
        <v>150008.17000000001</v>
      </c>
      <c r="J97" s="232">
        <v>6000</v>
      </c>
      <c r="K97" s="232">
        <v>3300</v>
      </c>
      <c r="Q97" s="250">
        <v>569833.9</v>
      </c>
      <c r="T97" s="73">
        <v>82960</v>
      </c>
      <c r="X97" s="73">
        <v>218912</v>
      </c>
      <c r="Y97" s="90">
        <v>58256</v>
      </c>
      <c r="AB97" s="90">
        <v>28631.86</v>
      </c>
      <c r="AC97" s="90">
        <v>13104.42</v>
      </c>
      <c r="AE97" s="90">
        <v>7980</v>
      </c>
    </row>
    <row r="98" spans="1:31" x14ac:dyDescent="0.2">
      <c r="A98" s="249" t="s">
        <v>3301</v>
      </c>
      <c r="B98" s="346">
        <v>485143.91</v>
      </c>
      <c r="D98" s="346">
        <v>20527.09</v>
      </c>
      <c r="F98" s="250">
        <v>10729.1</v>
      </c>
      <c r="G98" s="250">
        <v>301936.2</v>
      </c>
      <c r="J98" s="232">
        <v>6000</v>
      </c>
      <c r="K98" s="232">
        <v>7384.75</v>
      </c>
      <c r="M98" s="232">
        <v>1779</v>
      </c>
      <c r="Q98" s="250">
        <v>528870.26</v>
      </c>
      <c r="T98" s="73">
        <v>130498.12</v>
      </c>
      <c r="V98" s="73">
        <v>8</v>
      </c>
      <c r="W98" s="73">
        <v>212030</v>
      </c>
      <c r="X98" s="73">
        <v>60900</v>
      </c>
      <c r="Y98" s="90">
        <v>256290</v>
      </c>
      <c r="AB98" s="90">
        <v>109328.31</v>
      </c>
      <c r="AC98" s="90">
        <v>18651.43</v>
      </c>
    </row>
    <row r="99" spans="1:31" x14ac:dyDescent="0.2">
      <c r="A99" s="249" t="s">
        <v>3302</v>
      </c>
      <c r="B99" s="346">
        <v>454245.84</v>
      </c>
      <c r="C99" s="346">
        <v>20160</v>
      </c>
      <c r="D99" s="346">
        <v>229547.65</v>
      </c>
      <c r="F99" s="250">
        <v>14531.71</v>
      </c>
      <c r="G99" s="250">
        <v>174760.71</v>
      </c>
      <c r="J99" s="232">
        <v>17650</v>
      </c>
      <c r="K99" s="232">
        <v>-6300</v>
      </c>
      <c r="M99" s="232">
        <v>2293.54</v>
      </c>
      <c r="Q99" s="250">
        <v>713142.2</v>
      </c>
      <c r="R99" s="73">
        <v>8</v>
      </c>
      <c r="T99" s="73">
        <v>82500</v>
      </c>
      <c r="V99" s="73">
        <v>260.26</v>
      </c>
      <c r="W99" s="73">
        <v>266206</v>
      </c>
      <c r="X99" s="73">
        <v>208636</v>
      </c>
      <c r="Y99" s="90">
        <v>325855</v>
      </c>
      <c r="AB99" s="90">
        <v>99013.39</v>
      </c>
      <c r="AC99" s="90">
        <v>11411.39</v>
      </c>
    </row>
    <row r="100" spans="1:31" x14ac:dyDescent="0.2">
      <c r="A100" s="249" t="s">
        <v>3303</v>
      </c>
      <c r="B100" s="346">
        <v>221478.42</v>
      </c>
      <c r="D100" s="346">
        <v>148028.99</v>
      </c>
      <c r="F100" s="250">
        <v>273776.7</v>
      </c>
      <c r="G100" s="250">
        <v>203877.82</v>
      </c>
      <c r="J100" s="232">
        <v>6000</v>
      </c>
      <c r="K100" s="232">
        <v>6150</v>
      </c>
      <c r="Q100" s="250">
        <v>673323.61</v>
      </c>
      <c r="T100" s="73">
        <v>82650</v>
      </c>
      <c r="W100" s="73">
        <v>86080</v>
      </c>
      <c r="X100" s="73">
        <v>48500</v>
      </c>
      <c r="Y100" s="90">
        <v>127704</v>
      </c>
      <c r="AB100" s="90">
        <v>62330.41</v>
      </c>
      <c r="AC100" s="90">
        <v>31310.57</v>
      </c>
    </row>
    <row r="101" spans="1:31" x14ac:dyDescent="0.2">
      <c r="A101" s="249" t="s">
        <v>3304</v>
      </c>
      <c r="B101" s="346">
        <v>401807.12</v>
      </c>
      <c r="D101" s="346">
        <v>21266.21</v>
      </c>
      <c r="F101" s="250">
        <v>3</v>
      </c>
      <c r="G101" s="250">
        <v>314350.38</v>
      </c>
      <c r="J101" s="232">
        <v>5000</v>
      </c>
      <c r="K101" s="232">
        <v>6150</v>
      </c>
      <c r="Q101" s="250">
        <v>1404582.07</v>
      </c>
      <c r="T101" s="73">
        <v>75000</v>
      </c>
      <c r="W101" s="73">
        <v>202320</v>
      </c>
      <c r="X101" s="73">
        <v>55000</v>
      </c>
      <c r="Y101" s="90">
        <v>221720</v>
      </c>
      <c r="AB101" s="90">
        <v>181327.88</v>
      </c>
      <c r="AC101" s="90">
        <v>12659.44</v>
      </c>
    </row>
    <row r="102" spans="1:31" x14ac:dyDescent="0.2">
      <c r="A102" s="249" t="s">
        <v>3305</v>
      </c>
      <c r="B102" s="346">
        <v>217756.79999999999</v>
      </c>
      <c r="D102" s="346">
        <v>860639.62</v>
      </c>
      <c r="F102" s="250">
        <v>243212.53</v>
      </c>
      <c r="G102" s="250">
        <v>141323.91</v>
      </c>
      <c r="K102" s="232">
        <v>0</v>
      </c>
      <c r="P102" s="250">
        <v>221454.25</v>
      </c>
      <c r="Q102" s="250">
        <v>819557.49</v>
      </c>
      <c r="T102" s="73">
        <v>185776.5</v>
      </c>
      <c r="W102" s="73">
        <v>277800</v>
      </c>
      <c r="X102" s="73">
        <v>12600</v>
      </c>
      <c r="Y102" s="90">
        <v>314100</v>
      </c>
      <c r="AB102" s="90">
        <v>73108.08</v>
      </c>
      <c r="AC102" s="90">
        <v>12848.22</v>
      </c>
    </row>
    <row r="103" spans="1:31" x14ac:dyDescent="0.2">
      <c r="A103" s="249" t="s">
        <v>3308</v>
      </c>
      <c r="B103" s="346">
        <v>204887.48</v>
      </c>
      <c r="D103" s="346">
        <v>101594.24000000001</v>
      </c>
      <c r="F103" s="250">
        <v>44628.47</v>
      </c>
      <c r="G103" s="250">
        <v>-122777.73</v>
      </c>
      <c r="J103" s="232">
        <v>6000</v>
      </c>
      <c r="K103" s="232">
        <v>15390</v>
      </c>
      <c r="Q103" s="250">
        <v>474645.55</v>
      </c>
      <c r="T103" s="73">
        <v>101397.97</v>
      </c>
      <c r="W103" s="73">
        <v>305704</v>
      </c>
      <c r="X103" s="73">
        <v>40200</v>
      </c>
      <c r="Y103" s="90">
        <v>324184</v>
      </c>
      <c r="AB103" s="90">
        <v>48902.37</v>
      </c>
      <c r="AC103" s="90">
        <v>32779.93</v>
      </c>
    </row>
    <row r="104" spans="1:31" x14ac:dyDescent="0.2">
      <c r="A104" s="249" t="s">
        <v>3309</v>
      </c>
      <c r="B104" s="346">
        <v>391847.94</v>
      </c>
      <c r="C104" s="346">
        <v>15000</v>
      </c>
      <c r="D104" s="346">
        <v>281399.08</v>
      </c>
      <c r="F104" s="250">
        <v>6438.15</v>
      </c>
      <c r="G104" s="250">
        <v>209315.17</v>
      </c>
      <c r="J104" s="232">
        <v>0</v>
      </c>
      <c r="K104" s="232">
        <v>3240</v>
      </c>
      <c r="Q104" s="250">
        <v>1172968.6100000001</v>
      </c>
      <c r="T104" s="73">
        <v>0</v>
      </c>
      <c r="W104" s="73">
        <v>227860</v>
      </c>
      <c r="X104" s="73">
        <v>225663</v>
      </c>
      <c r="Y104" s="90">
        <v>259000</v>
      </c>
      <c r="AB104" s="90">
        <v>35172.89</v>
      </c>
      <c r="AC104" s="90">
        <v>33123.42</v>
      </c>
    </row>
    <row r="105" spans="1:31" x14ac:dyDescent="0.2">
      <c r="A105" s="249" t="s">
        <v>3357</v>
      </c>
      <c r="B105" s="346">
        <v>563151.64</v>
      </c>
      <c r="D105" s="346">
        <v>-31028.95</v>
      </c>
      <c r="F105" s="250">
        <v>216380.55</v>
      </c>
      <c r="G105" s="250">
        <v>127329.4</v>
      </c>
      <c r="J105" s="232">
        <v>-14000</v>
      </c>
      <c r="K105" s="232">
        <v>3300</v>
      </c>
      <c r="Q105" s="250">
        <v>764463.81</v>
      </c>
      <c r="T105" s="73">
        <v>265000</v>
      </c>
      <c r="W105" s="73">
        <v>329020</v>
      </c>
      <c r="X105" s="73">
        <v>39000</v>
      </c>
      <c r="Y105" s="90">
        <v>343535</v>
      </c>
      <c r="AB105" s="90">
        <v>60978.81</v>
      </c>
      <c r="AC105" s="90">
        <v>28972.77</v>
      </c>
    </row>
    <row r="106" spans="1:31" x14ac:dyDescent="0.2">
      <c r="A106" s="249" t="s">
        <v>3358</v>
      </c>
      <c r="B106" s="346">
        <v>151570.85999999999</v>
      </c>
      <c r="C106" s="346">
        <v>0</v>
      </c>
      <c r="D106" s="346">
        <v>25569</v>
      </c>
      <c r="F106" s="250">
        <v>990018.64</v>
      </c>
      <c r="G106" s="250">
        <v>216765.8</v>
      </c>
      <c r="J106" s="232">
        <v>6000</v>
      </c>
      <c r="K106" s="232">
        <v>3300</v>
      </c>
      <c r="M106" s="232">
        <v>2590</v>
      </c>
      <c r="P106" s="250">
        <v>-1785.17</v>
      </c>
      <c r="Q106" s="250">
        <v>1440238.21</v>
      </c>
      <c r="T106" s="73">
        <v>91784</v>
      </c>
      <c r="W106" s="73">
        <v>268420</v>
      </c>
      <c r="X106" s="73">
        <v>34800</v>
      </c>
      <c r="Y106" s="90">
        <v>304220</v>
      </c>
      <c r="AB106" s="90">
        <v>37005.94</v>
      </c>
      <c r="AC106" s="90">
        <v>42301.23</v>
      </c>
      <c r="AE106" s="90">
        <v>135.75</v>
      </c>
    </row>
    <row r="107" spans="1:31" x14ac:dyDescent="0.2">
      <c r="A107" s="249" t="s">
        <v>3363</v>
      </c>
      <c r="B107" s="346">
        <v>1002296.75</v>
      </c>
      <c r="D107" s="346">
        <v>40338.910000000003</v>
      </c>
      <c r="F107" s="250">
        <v>1943344.82</v>
      </c>
      <c r="G107" s="250">
        <v>128890.59</v>
      </c>
      <c r="J107" s="232">
        <v>5600</v>
      </c>
      <c r="K107" s="232">
        <v>0</v>
      </c>
      <c r="O107" s="250">
        <v>-64698.9</v>
      </c>
      <c r="P107" s="250">
        <v>200</v>
      </c>
      <c r="Q107" s="250">
        <v>2616413.23</v>
      </c>
      <c r="T107" s="73">
        <v>126803.88</v>
      </c>
      <c r="W107" s="73">
        <v>175840</v>
      </c>
      <c r="X107" s="73">
        <v>211548</v>
      </c>
      <c r="Y107" s="90">
        <v>199963</v>
      </c>
      <c r="AB107" s="90">
        <v>36161.22</v>
      </c>
      <c r="AC107" s="90">
        <v>33067.06</v>
      </c>
    </row>
    <row r="108" spans="1:31" x14ac:dyDescent="0.2">
      <c r="A108" s="249" t="s">
        <v>3311</v>
      </c>
      <c r="B108" s="346">
        <v>182307.36</v>
      </c>
      <c r="D108" s="346">
        <v>44802.91</v>
      </c>
      <c r="F108" s="250">
        <v>26610.27</v>
      </c>
      <c r="G108" s="250">
        <v>130385.54</v>
      </c>
      <c r="K108" s="232">
        <v>20400</v>
      </c>
      <c r="M108" s="232">
        <v>492.52</v>
      </c>
      <c r="Q108" s="250">
        <v>2310952.34</v>
      </c>
      <c r="T108" s="73">
        <v>51844.24</v>
      </c>
      <c r="W108" s="73">
        <v>196500</v>
      </c>
      <c r="Y108" s="90">
        <v>257860</v>
      </c>
      <c r="AB108" s="90">
        <v>86609.39</v>
      </c>
      <c r="AC108" s="90">
        <v>18332.7</v>
      </c>
    </row>
    <row r="109" spans="1:31" x14ac:dyDescent="0.2">
      <c r="A109" s="249" t="s">
        <v>3312</v>
      </c>
      <c r="B109" s="346">
        <v>456445.08</v>
      </c>
      <c r="D109" s="346">
        <v>33357.5</v>
      </c>
      <c r="F109" s="250">
        <v>1410504.56</v>
      </c>
      <c r="G109" s="250">
        <v>85940.74</v>
      </c>
      <c r="K109" s="232">
        <v>30800</v>
      </c>
      <c r="Q109" s="250">
        <v>1228203.58</v>
      </c>
      <c r="T109" s="73">
        <v>46985.13</v>
      </c>
      <c r="W109" s="73">
        <v>165640</v>
      </c>
      <c r="Y109" s="90">
        <v>217457</v>
      </c>
      <c r="AA109" s="90">
        <v>732</v>
      </c>
      <c r="AB109" s="90">
        <v>83097.98</v>
      </c>
      <c r="AC109" s="90">
        <v>24425.759999999998</v>
      </c>
    </row>
    <row r="110" spans="1:31" x14ac:dyDescent="0.2">
      <c r="A110" s="249" t="s">
        <v>3313</v>
      </c>
      <c r="B110" s="346">
        <v>192892.21</v>
      </c>
      <c r="D110" s="346">
        <v>98574.45</v>
      </c>
      <c r="F110" s="250">
        <v>1373720.3</v>
      </c>
      <c r="G110" s="250">
        <v>120913.31</v>
      </c>
      <c r="K110" s="232">
        <v>26000</v>
      </c>
      <c r="Q110" s="250">
        <v>1322855.6000000001</v>
      </c>
      <c r="T110" s="73">
        <v>43830.59</v>
      </c>
      <c r="W110" s="73">
        <v>224600</v>
      </c>
      <c r="Y110" s="90">
        <v>288340</v>
      </c>
      <c r="AB110" s="90">
        <v>127157.95</v>
      </c>
      <c r="AC110" s="90">
        <v>23489.040000000001</v>
      </c>
    </row>
    <row r="111" spans="1:31" x14ac:dyDescent="0.2">
      <c r="A111" s="249" t="s">
        <v>3314</v>
      </c>
      <c r="B111" s="346">
        <v>254791.77</v>
      </c>
      <c r="D111" s="346">
        <v>147791.82999999999</v>
      </c>
      <c r="F111" s="250">
        <v>1364572.19</v>
      </c>
      <c r="G111" s="250">
        <v>428689.5</v>
      </c>
      <c r="K111" s="232">
        <v>7875</v>
      </c>
      <c r="Q111" s="250">
        <v>2235714.37</v>
      </c>
      <c r="T111" s="73">
        <v>51870.41</v>
      </c>
      <c r="U111" s="73">
        <v>15000</v>
      </c>
      <c r="W111" s="73">
        <v>220318</v>
      </c>
      <c r="X111" s="73">
        <v>3000</v>
      </c>
      <c r="Y111" s="90">
        <v>255098</v>
      </c>
      <c r="AB111" s="90">
        <v>135897.93</v>
      </c>
      <c r="AC111" s="90">
        <v>64848.5</v>
      </c>
      <c r="AD111" s="90">
        <v>1</v>
      </c>
    </row>
    <row r="112" spans="1:31" x14ac:dyDescent="0.2">
      <c r="A112" s="249" t="s">
        <v>3315</v>
      </c>
      <c r="B112" s="346">
        <v>178030.73</v>
      </c>
      <c r="D112" s="346">
        <v>82820.97</v>
      </c>
      <c r="F112" s="250">
        <v>196735.41</v>
      </c>
      <c r="G112" s="250">
        <v>242718.66</v>
      </c>
      <c r="J112" s="232">
        <v>37200</v>
      </c>
      <c r="K112" s="232">
        <v>7975</v>
      </c>
      <c r="M112" s="232">
        <v>551.4</v>
      </c>
      <c r="O112" s="250">
        <v>32424</v>
      </c>
      <c r="Q112" s="250">
        <v>1762414.5</v>
      </c>
      <c r="T112" s="73">
        <v>33270.800000000003</v>
      </c>
      <c r="W112" s="73">
        <v>141702.20000000001</v>
      </c>
      <c r="Y112" s="90">
        <v>209532.2</v>
      </c>
      <c r="AA112" s="90">
        <v>808</v>
      </c>
      <c r="AB112" s="90">
        <v>75507.67</v>
      </c>
      <c r="AC112" s="90">
        <v>37420.94</v>
      </c>
    </row>
    <row r="113" spans="1:30" x14ac:dyDescent="0.2">
      <c r="A113" s="249" t="s">
        <v>3316</v>
      </c>
      <c r="B113" s="346">
        <v>140736.31</v>
      </c>
      <c r="D113" s="346">
        <v>15978.13</v>
      </c>
      <c r="F113" s="250">
        <v>2070694.89</v>
      </c>
      <c r="G113" s="250">
        <v>219072.01</v>
      </c>
      <c r="H113" s="250">
        <v>1</v>
      </c>
      <c r="K113" s="232">
        <v>7000</v>
      </c>
      <c r="M113" s="232">
        <v>1086</v>
      </c>
      <c r="P113" s="250">
        <v>-3330.5</v>
      </c>
      <c r="Q113" s="250">
        <v>513834.47</v>
      </c>
      <c r="T113" s="73">
        <v>21659.58</v>
      </c>
      <c r="W113" s="73">
        <v>147520</v>
      </c>
      <c r="Y113" s="90">
        <v>190872</v>
      </c>
      <c r="AB113" s="90">
        <v>29815.93</v>
      </c>
      <c r="AC113" s="90">
        <v>29557.439999999999</v>
      </c>
    </row>
    <row r="114" spans="1:30" x14ac:dyDescent="0.2">
      <c r="A114" s="249" t="s">
        <v>3317</v>
      </c>
      <c r="B114" s="346">
        <v>6471.21</v>
      </c>
      <c r="D114" s="346">
        <v>129394.09</v>
      </c>
      <c r="F114" s="250">
        <v>654742.73</v>
      </c>
      <c r="G114" s="250">
        <v>185367.91</v>
      </c>
      <c r="K114" s="232">
        <v>29975</v>
      </c>
      <c r="Q114" s="250">
        <v>3774792.24</v>
      </c>
      <c r="T114" s="73">
        <v>46678.87</v>
      </c>
      <c r="W114" s="73">
        <v>236840.6</v>
      </c>
      <c r="Y114" s="90">
        <v>306060.59999999998</v>
      </c>
      <c r="AB114" s="90">
        <v>88028.46</v>
      </c>
      <c r="AC114" s="90">
        <v>33706.870000000003</v>
      </c>
      <c r="AD114" s="90">
        <v>2</v>
      </c>
    </row>
    <row r="115" spans="1:30" x14ac:dyDescent="0.2">
      <c r="A115" s="249" t="s">
        <v>3318</v>
      </c>
      <c r="B115" s="346">
        <v>273671.08</v>
      </c>
      <c r="D115" s="346">
        <v>70605.990000000005</v>
      </c>
      <c r="F115" s="250">
        <v>308933.77</v>
      </c>
      <c r="G115" s="250">
        <v>431811.73</v>
      </c>
      <c r="K115" s="232">
        <v>24775</v>
      </c>
      <c r="Q115" s="250">
        <v>1908283.93</v>
      </c>
      <c r="T115" s="73">
        <v>38852.129999999997</v>
      </c>
      <c r="W115" s="73">
        <v>201980</v>
      </c>
      <c r="Y115" s="90">
        <v>242334</v>
      </c>
      <c r="AB115" s="90">
        <v>85712.98</v>
      </c>
      <c r="AC115" s="90">
        <v>40938.85</v>
      </c>
    </row>
    <row r="116" spans="1:30" x14ac:dyDescent="0.2">
      <c r="A116" s="249" t="s">
        <v>3319</v>
      </c>
      <c r="B116" s="346">
        <v>341136.77</v>
      </c>
      <c r="D116" s="346">
        <v>44972.01</v>
      </c>
      <c r="F116" s="250">
        <v>1052946.8899999999</v>
      </c>
      <c r="G116" s="250">
        <v>265658.55</v>
      </c>
      <c r="K116" s="232">
        <v>23429.67</v>
      </c>
      <c r="Q116" s="250">
        <v>1980426.11</v>
      </c>
      <c r="T116" s="73">
        <v>15189.71</v>
      </c>
      <c r="W116" s="73">
        <v>162410.4</v>
      </c>
      <c r="X116" s="73">
        <v>18050</v>
      </c>
      <c r="Y116" s="90">
        <v>210280.4</v>
      </c>
      <c r="AB116" s="90">
        <v>67648.55</v>
      </c>
      <c r="AC116" s="90">
        <v>34735.199999999997</v>
      </c>
      <c r="AD116" s="90">
        <v>9</v>
      </c>
    </row>
    <row r="117" spans="1:30" x14ac:dyDescent="0.2">
      <c r="A117" s="249" t="s">
        <v>3320</v>
      </c>
      <c r="B117" s="346">
        <v>102177.9</v>
      </c>
      <c r="D117" s="346">
        <v>25590.2</v>
      </c>
      <c r="F117" s="250">
        <v>236967.54</v>
      </c>
      <c r="G117" s="250">
        <v>344572.99</v>
      </c>
      <c r="K117" s="232">
        <v>23703.71</v>
      </c>
      <c r="P117" s="250">
        <v>776</v>
      </c>
      <c r="Q117" s="250">
        <v>2133398.12</v>
      </c>
      <c r="T117" s="73">
        <v>40609.230000000003</v>
      </c>
      <c r="W117" s="73">
        <v>331515.2</v>
      </c>
      <c r="Y117" s="90">
        <v>402040.2</v>
      </c>
      <c r="AB117" s="90">
        <v>74983.199999999997</v>
      </c>
      <c r="AC117" s="90">
        <v>33485.47</v>
      </c>
    </row>
    <row r="118" spans="1:30" x14ac:dyDescent="0.2">
      <c r="A118" s="249" t="s">
        <v>3321</v>
      </c>
      <c r="B118" s="346">
        <v>116381.9</v>
      </c>
      <c r="D118" s="346">
        <v>44134.13</v>
      </c>
      <c r="F118" s="250">
        <v>5</v>
      </c>
      <c r="G118" s="250">
        <v>133050.35</v>
      </c>
      <c r="K118" s="232">
        <v>22475</v>
      </c>
      <c r="P118" s="250">
        <v>419</v>
      </c>
      <c r="Q118" s="250">
        <v>1945240.49</v>
      </c>
      <c r="T118" s="73">
        <v>15850.79</v>
      </c>
      <c r="W118" s="73">
        <v>163960.6</v>
      </c>
      <c r="X118" s="73">
        <v>1500</v>
      </c>
      <c r="Y118" s="90">
        <v>223560.6</v>
      </c>
      <c r="AB118" s="90">
        <v>53639.15</v>
      </c>
      <c r="AC118" s="90">
        <v>7280.68</v>
      </c>
    </row>
    <row r="119" spans="1:30" x14ac:dyDescent="0.2">
      <c r="A119" s="249" t="s">
        <v>3322</v>
      </c>
      <c r="B119" s="346">
        <v>23243.09</v>
      </c>
      <c r="D119" s="346">
        <v>18080.599999999999</v>
      </c>
      <c r="F119" s="250">
        <v>393516.2</v>
      </c>
      <c r="G119" s="250">
        <v>179715.3</v>
      </c>
      <c r="K119" s="232">
        <v>7575</v>
      </c>
      <c r="Q119" s="250">
        <v>2404357.2799999998</v>
      </c>
      <c r="T119" s="73">
        <v>46912.38</v>
      </c>
      <c r="W119" s="73">
        <v>201320</v>
      </c>
      <c r="X119" s="73">
        <v>7000</v>
      </c>
      <c r="Y119" s="90">
        <v>271510</v>
      </c>
      <c r="AB119" s="90">
        <v>68943.39</v>
      </c>
      <c r="AC119" s="90">
        <v>24986.37</v>
      </c>
    </row>
    <row r="120" spans="1:30" x14ac:dyDescent="0.2">
      <c r="A120" s="249" t="s">
        <v>3323</v>
      </c>
      <c r="B120" s="346">
        <v>132472.26999999999</v>
      </c>
      <c r="C120" s="346">
        <v>7880</v>
      </c>
      <c r="D120" s="346">
        <v>32372.95</v>
      </c>
      <c r="F120" s="250">
        <v>7191.03</v>
      </c>
      <c r="G120" s="250">
        <v>180769.7</v>
      </c>
      <c r="M120" s="232">
        <v>493.46</v>
      </c>
      <c r="Q120" s="250">
        <v>3154007.83</v>
      </c>
      <c r="T120" s="73">
        <v>40777.9</v>
      </c>
      <c r="W120" s="73">
        <v>203460</v>
      </c>
      <c r="Y120" s="90">
        <v>264567</v>
      </c>
      <c r="AB120" s="90">
        <v>86359.09</v>
      </c>
      <c r="AC120" s="90">
        <v>21090.91</v>
      </c>
    </row>
    <row r="121" spans="1:30" x14ac:dyDescent="0.2">
      <c r="A121" s="249" t="s">
        <v>3324</v>
      </c>
      <c r="B121" s="346">
        <v>280540.93</v>
      </c>
      <c r="D121" s="346">
        <v>74245.320000000007</v>
      </c>
      <c r="F121" s="250">
        <v>696299.24</v>
      </c>
      <c r="G121" s="250">
        <v>231575.31</v>
      </c>
      <c r="K121" s="232">
        <v>14775</v>
      </c>
      <c r="L121" s="232">
        <v>170515</v>
      </c>
      <c r="P121" s="250">
        <v>-98999.65</v>
      </c>
      <c r="Q121" s="250">
        <v>2272032.2400000002</v>
      </c>
      <c r="T121" s="73">
        <v>63670.2</v>
      </c>
      <c r="W121" s="73">
        <v>182029.6</v>
      </c>
      <c r="Y121" s="90">
        <v>212309.6</v>
      </c>
      <c r="AB121" s="90">
        <v>84315.78</v>
      </c>
      <c r="AC121" s="90">
        <v>32442.01</v>
      </c>
    </row>
    <row r="122" spans="1:30" x14ac:dyDescent="0.2">
      <c r="A122" s="249" t="s">
        <v>3325</v>
      </c>
      <c r="B122" s="346">
        <v>6427.36</v>
      </c>
      <c r="D122" s="346">
        <v>257292.93</v>
      </c>
      <c r="F122" s="250">
        <v>286691.21999999997</v>
      </c>
      <c r="G122" s="250">
        <v>148225.57</v>
      </c>
      <c r="K122" s="232">
        <v>7651.6</v>
      </c>
      <c r="Q122" s="250">
        <v>1679735.01</v>
      </c>
      <c r="T122" s="73">
        <v>21980.35</v>
      </c>
      <c r="W122" s="73">
        <v>87720</v>
      </c>
      <c r="Y122" s="90">
        <v>113120</v>
      </c>
      <c r="AB122" s="90">
        <v>45034.29</v>
      </c>
      <c r="AC122" s="90">
        <v>21104.66</v>
      </c>
    </row>
    <row r="123" spans="1:30" x14ac:dyDescent="0.2">
      <c r="A123" s="249" t="s">
        <v>3326</v>
      </c>
      <c r="B123" s="346">
        <v>207255.47</v>
      </c>
      <c r="D123" s="346">
        <v>67264.7</v>
      </c>
      <c r="F123" s="250">
        <v>39755.18</v>
      </c>
      <c r="G123" s="250">
        <v>151076.42000000001</v>
      </c>
      <c r="K123" s="232">
        <v>21200</v>
      </c>
      <c r="M123" s="232">
        <v>205.61</v>
      </c>
      <c r="Q123" s="250">
        <v>1611506.92</v>
      </c>
      <c r="T123" s="73">
        <v>47056.01</v>
      </c>
      <c r="W123" s="73">
        <v>195760</v>
      </c>
      <c r="Y123" s="90">
        <v>231380</v>
      </c>
      <c r="AB123" s="90">
        <v>82148.789999999994</v>
      </c>
      <c r="AC123" s="90">
        <v>19012.84</v>
      </c>
    </row>
    <row r="124" spans="1:30" x14ac:dyDescent="0.2">
      <c r="A124" s="249" t="s">
        <v>3327</v>
      </c>
      <c r="B124" s="346">
        <v>128491.99</v>
      </c>
      <c r="D124" s="346">
        <v>138708.04999999999</v>
      </c>
      <c r="F124" s="250">
        <v>4635.16</v>
      </c>
      <c r="G124" s="250">
        <v>501631.59</v>
      </c>
      <c r="J124" s="232">
        <v>59800</v>
      </c>
      <c r="K124" s="232">
        <v>17700</v>
      </c>
      <c r="O124" s="250">
        <v>180366.51</v>
      </c>
      <c r="Q124" s="250">
        <v>667875.67000000004</v>
      </c>
      <c r="T124" s="73">
        <v>56040.59</v>
      </c>
      <c r="W124" s="73">
        <v>34051.800000000003</v>
      </c>
      <c r="Y124" s="90">
        <v>108645.8</v>
      </c>
      <c r="AB124" s="90">
        <v>51173.03</v>
      </c>
      <c r="AC124" s="90">
        <v>12228.44</v>
      </c>
    </row>
    <row r="125" spans="1:30" x14ac:dyDescent="0.2">
      <c r="A125" s="249" t="s">
        <v>3328</v>
      </c>
      <c r="B125" s="346">
        <v>19496.849999999999</v>
      </c>
      <c r="D125" s="346">
        <v>64982.92</v>
      </c>
      <c r="F125" s="250">
        <v>655766.96</v>
      </c>
      <c r="G125" s="250">
        <v>370303.72</v>
      </c>
      <c r="H125" s="250">
        <v>463.73</v>
      </c>
      <c r="K125" s="232">
        <v>11600</v>
      </c>
      <c r="Q125" s="250">
        <v>654977.96</v>
      </c>
      <c r="T125" s="73">
        <v>41698.76</v>
      </c>
      <c r="W125" s="73">
        <v>58730.6</v>
      </c>
      <c r="Y125" s="90">
        <v>108090.6</v>
      </c>
      <c r="AB125" s="90">
        <v>62638.27</v>
      </c>
      <c r="AC125" s="90">
        <v>20620.47</v>
      </c>
    </row>
    <row r="126" spans="1:30" x14ac:dyDescent="0.2">
      <c r="A126" s="249" t="s">
        <v>3329</v>
      </c>
      <c r="B126" s="346">
        <v>454819.94</v>
      </c>
      <c r="D126" s="346">
        <v>242623.9</v>
      </c>
      <c r="F126" s="250">
        <v>309989.89</v>
      </c>
      <c r="G126" s="250">
        <v>106351.44</v>
      </c>
      <c r="K126" s="232">
        <v>6000</v>
      </c>
      <c r="Q126" s="250">
        <v>3175397.16</v>
      </c>
      <c r="T126" s="73">
        <v>269583.2</v>
      </c>
      <c r="W126" s="73">
        <v>308480</v>
      </c>
      <c r="Y126" s="90">
        <v>357052</v>
      </c>
      <c r="AB126" s="90">
        <v>87477.39</v>
      </c>
      <c r="AC126" s="90">
        <v>38732.49</v>
      </c>
    </row>
    <row r="127" spans="1:30" x14ac:dyDescent="0.2">
      <c r="A127" s="249" t="s">
        <v>3330</v>
      </c>
      <c r="B127" s="346">
        <v>281694.7</v>
      </c>
      <c r="D127" s="346">
        <v>50363.05</v>
      </c>
      <c r="F127" s="250">
        <v>110148.26</v>
      </c>
      <c r="G127" s="250">
        <v>15332.93</v>
      </c>
      <c r="K127" s="232">
        <v>6440</v>
      </c>
      <c r="Q127" s="250">
        <v>1191484.79</v>
      </c>
      <c r="T127" s="73">
        <v>123836.95</v>
      </c>
      <c r="W127" s="73">
        <v>155000</v>
      </c>
      <c r="X127" s="73">
        <v>11340</v>
      </c>
      <c r="Y127" s="90">
        <v>228620</v>
      </c>
      <c r="AB127" s="90">
        <v>48037.25</v>
      </c>
      <c r="AC127" s="90">
        <v>5398.56</v>
      </c>
    </row>
    <row r="128" spans="1:30" x14ac:dyDescent="0.2">
      <c r="A128" s="249" t="s">
        <v>3331</v>
      </c>
      <c r="B128" s="346">
        <v>455399.85</v>
      </c>
      <c r="D128" s="346">
        <v>306282.55</v>
      </c>
      <c r="F128" s="250">
        <v>2226400.59</v>
      </c>
      <c r="G128" s="250">
        <v>148791.46</v>
      </c>
      <c r="K128" s="232">
        <v>4500</v>
      </c>
      <c r="Q128" s="250">
        <v>918887.6</v>
      </c>
      <c r="T128" s="73">
        <v>151386.67000000001</v>
      </c>
      <c r="V128" s="73">
        <v>563.52</v>
      </c>
      <c r="W128" s="73">
        <v>297820</v>
      </c>
      <c r="X128" s="73">
        <v>22680</v>
      </c>
      <c r="Y128" s="90">
        <v>373570</v>
      </c>
      <c r="AB128" s="90">
        <v>52141.16</v>
      </c>
      <c r="AC128" s="90">
        <v>32479.97</v>
      </c>
    </row>
    <row r="129" spans="1:29" x14ac:dyDescent="0.2">
      <c r="A129" s="249" t="s">
        <v>3332</v>
      </c>
      <c r="B129" s="346">
        <v>307831.61</v>
      </c>
      <c r="D129" s="346">
        <v>44153.23</v>
      </c>
      <c r="F129" s="250">
        <v>147871.35</v>
      </c>
      <c r="G129" s="250">
        <v>66668.27</v>
      </c>
      <c r="K129" s="232">
        <v>5000</v>
      </c>
      <c r="M129" s="232">
        <v>555.76</v>
      </c>
      <c r="Q129" s="250">
        <v>1855787.89</v>
      </c>
      <c r="T129" s="73">
        <v>144314.53</v>
      </c>
      <c r="W129" s="73">
        <v>245780</v>
      </c>
      <c r="Y129" s="90">
        <v>284880</v>
      </c>
      <c r="AB129" s="90">
        <v>75310.94</v>
      </c>
      <c r="AC129" s="90">
        <v>25408.98</v>
      </c>
    </row>
    <row r="130" spans="1:29" x14ac:dyDescent="0.2">
      <c r="A130" s="249" t="s">
        <v>3333</v>
      </c>
      <c r="B130" s="346">
        <v>361660.54</v>
      </c>
      <c r="D130" s="346">
        <v>16024.12</v>
      </c>
      <c r="F130" s="250">
        <v>375629.6</v>
      </c>
      <c r="G130" s="250">
        <v>84267.02</v>
      </c>
      <c r="K130" s="232">
        <v>0</v>
      </c>
      <c r="Q130" s="250">
        <v>1498231.3</v>
      </c>
      <c r="T130" s="73">
        <v>174144.79</v>
      </c>
      <c r="W130" s="73">
        <v>228650</v>
      </c>
      <c r="Y130" s="90">
        <v>308820</v>
      </c>
      <c r="AB130" s="90">
        <v>52085.36</v>
      </c>
      <c r="AC130" s="90">
        <v>25816.87</v>
      </c>
    </row>
    <row r="131" spans="1:29" x14ac:dyDescent="0.2">
      <c r="A131" s="249" t="s">
        <v>3334</v>
      </c>
      <c r="B131" s="346">
        <v>570694.32999999996</v>
      </c>
      <c r="D131" s="346">
        <v>23395.3</v>
      </c>
      <c r="F131" s="250">
        <v>254302.02</v>
      </c>
      <c r="G131" s="250">
        <v>-36423.870000000003</v>
      </c>
      <c r="M131" s="232">
        <v>1191.82</v>
      </c>
      <c r="P131" s="250">
        <v>-1565619.31</v>
      </c>
      <c r="Q131" s="250">
        <v>2202136.4300000002</v>
      </c>
      <c r="T131" s="73">
        <v>265328.83</v>
      </c>
      <c r="U131" s="73">
        <v>127000</v>
      </c>
      <c r="W131" s="73">
        <v>201240</v>
      </c>
      <c r="Y131" s="90">
        <v>328043</v>
      </c>
      <c r="AB131" s="90">
        <v>61260.97</v>
      </c>
      <c r="AC131" s="90">
        <v>28006.02</v>
      </c>
    </row>
    <row r="132" spans="1:29" x14ac:dyDescent="0.2">
      <c r="A132" s="249" t="s">
        <v>3335</v>
      </c>
      <c r="B132" s="346">
        <v>588450.15</v>
      </c>
      <c r="D132" s="346">
        <v>4690.8900000000003</v>
      </c>
      <c r="F132" s="250">
        <v>2227042.5699999998</v>
      </c>
      <c r="G132" s="250">
        <v>707756.4</v>
      </c>
      <c r="K132" s="232">
        <v>39500</v>
      </c>
      <c r="Q132" s="250">
        <v>655276.54</v>
      </c>
      <c r="T132" s="73">
        <v>173672.78</v>
      </c>
      <c r="W132" s="73">
        <v>248760</v>
      </c>
      <c r="X132" s="73">
        <v>24970</v>
      </c>
      <c r="Y132" s="90">
        <v>335617</v>
      </c>
      <c r="AB132" s="90">
        <v>46790.85</v>
      </c>
      <c r="AC132" s="90">
        <v>74087.070000000007</v>
      </c>
    </row>
    <row r="133" spans="1:29" x14ac:dyDescent="0.2">
      <c r="A133" s="249" t="s">
        <v>3336</v>
      </c>
      <c r="B133" s="346">
        <v>479104.74</v>
      </c>
      <c r="C133" s="346">
        <v>3280</v>
      </c>
      <c r="D133" s="346">
        <v>174942.87</v>
      </c>
      <c r="F133" s="250">
        <v>1346374.87</v>
      </c>
      <c r="G133" s="250">
        <v>4573.59</v>
      </c>
      <c r="K133" s="232">
        <v>40000</v>
      </c>
      <c r="M133" s="232">
        <v>2868.62</v>
      </c>
      <c r="Q133" s="250">
        <v>1904716.16</v>
      </c>
      <c r="T133" s="73">
        <v>250194.08</v>
      </c>
      <c r="W133" s="73">
        <v>184480</v>
      </c>
      <c r="Y133" s="90">
        <v>242197</v>
      </c>
      <c r="AB133" s="90">
        <v>58004.53</v>
      </c>
      <c r="AC133" s="90">
        <v>26802.1</v>
      </c>
    </row>
    <row r="134" spans="1:29" x14ac:dyDescent="0.2">
      <c r="A134" s="249" t="s">
        <v>3337</v>
      </c>
      <c r="B134" s="346">
        <v>373250.54</v>
      </c>
      <c r="D134" s="346">
        <v>147531.34</v>
      </c>
      <c r="F134" s="250">
        <v>349172.91</v>
      </c>
      <c r="G134" s="250">
        <v>43229.68</v>
      </c>
      <c r="Q134" s="250">
        <v>2482221.21</v>
      </c>
      <c r="T134" s="73">
        <v>171087.66</v>
      </c>
      <c r="V134" s="73">
        <v>471.89</v>
      </c>
      <c r="W134" s="73">
        <v>244340</v>
      </c>
      <c r="X134" s="73">
        <v>11800</v>
      </c>
      <c r="Y134" s="90">
        <v>275754</v>
      </c>
      <c r="AB134" s="90">
        <v>69777.710000000006</v>
      </c>
      <c r="AC134" s="90">
        <v>32901.21</v>
      </c>
    </row>
    <row r="135" spans="1:29" x14ac:dyDescent="0.2">
      <c r="A135" s="249" t="s">
        <v>3338</v>
      </c>
      <c r="B135" s="346">
        <v>339763.54</v>
      </c>
      <c r="D135" s="346">
        <v>391348.31</v>
      </c>
      <c r="F135" s="250">
        <v>656728.98</v>
      </c>
      <c r="G135" s="250">
        <v>47787.19</v>
      </c>
      <c r="Q135" s="250">
        <v>3637434.23</v>
      </c>
      <c r="T135" s="73">
        <v>35560.78</v>
      </c>
      <c r="W135" s="73">
        <v>213200</v>
      </c>
      <c r="Y135" s="90">
        <v>232213</v>
      </c>
      <c r="AB135" s="90">
        <v>41717.269999999997</v>
      </c>
      <c r="AC135" s="90">
        <v>26097.439999999999</v>
      </c>
    </row>
    <row r="136" spans="1:29" x14ac:dyDescent="0.2">
      <c r="A136" s="249" t="s">
        <v>3339</v>
      </c>
      <c r="B136" s="346">
        <v>406660.75</v>
      </c>
      <c r="C136" s="346">
        <v>28930</v>
      </c>
      <c r="D136" s="346">
        <v>185511.19</v>
      </c>
      <c r="F136" s="250">
        <v>2416209.77</v>
      </c>
      <c r="G136" s="250">
        <v>22326.18</v>
      </c>
      <c r="Q136" s="250">
        <v>364715.82</v>
      </c>
      <c r="T136" s="73">
        <v>17026.330000000002</v>
      </c>
      <c r="W136" s="73">
        <v>175880</v>
      </c>
      <c r="Y136" s="90">
        <v>183993</v>
      </c>
      <c r="AB136" s="90">
        <v>37489.699999999997</v>
      </c>
      <c r="AC136" s="90">
        <v>30413.55</v>
      </c>
    </row>
    <row r="137" spans="1:29" x14ac:dyDescent="0.2">
      <c r="A137" s="249" t="s">
        <v>3340</v>
      </c>
      <c r="B137" s="346">
        <v>396756.42</v>
      </c>
      <c r="C137" s="346">
        <v>51000</v>
      </c>
      <c r="D137" s="346">
        <v>41227.69</v>
      </c>
      <c r="F137" s="250">
        <v>86467.72</v>
      </c>
      <c r="G137" s="250">
        <v>280426.21999999997</v>
      </c>
      <c r="P137" s="250">
        <v>291581.34999999998</v>
      </c>
      <c r="Q137" s="250">
        <v>431249.19</v>
      </c>
      <c r="T137" s="73">
        <v>8226.16</v>
      </c>
      <c r="Y137" s="90">
        <v>34518</v>
      </c>
      <c r="AB137" s="90">
        <v>46376.480000000003</v>
      </c>
      <c r="AC137" s="90">
        <v>6</v>
      </c>
    </row>
    <row r="138" spans="1:29" x14ac:dyDescent="0.2">
      <c r="A138" s="249" t="s">
        <v>3341</v>
      </c>
      <c r="B138" s="346">
        <v>119708.5</v>
      </c>
      <c r="D138" s="346">
        <v>453606.5</v>
      </c>
      <c r="F138" s="250">
        <v>68264.81</v>
      </c>
      <c r="G138" s="250">
        <v>107502.01</v>
      </c>
      <c r="Q138" s="250">
        <v>1781769.65</v>
      </c>
      <c r="T138" s="73">
        <v>10691.76</v>
      </c>
      <c r="Y138" s="90">
        <v>17007.79</v>
      </c>
      <c r="AB138" s="90">
        <v>38991.360000000001</v>
      </c>
      <c r="AC138" s="90">
        <v>6</v>
      </c>
    </row>
    <row r="139" spans="1:29" x14ac:dyDescent="0.2">
      <c r="A139" s="249" t="s">
        <v>3342</v>
      </c>
      <c r="B139" s="346">
        <v>470435.41</v>
      </c>
      <c r="D139" s="346">
        <v>250475.14</v>
      </c>
      <c r="F139" s="250">
        <v>-213155.21</v>
      </c>
      <c r="G139" s="250">
        <v>115222.14</v>
      </c>
      <c r="K139" s="232">
        <v>34800</v>
      </c>
      <c r="M139" s="232">
        <v>14.83</v>
      </c>
      <c r="P139" s="250">
        <v>342001.83</v>
      </c>
      <c r="Q139" s="250">
        <v>343312.84</v>
      </c>
      <c r="T139" s="73">
        <v>54464.26</v>
      </c>
      <c r="W139" s="73">
        <v>232760</v>
      </c>
      <c r="X139" s="73">
        <v>24344</v>
      </c>
      <c r="Y139" s="90">
        <v>312631</v>
      </c>
      <c r="AB139" s="90">
        <v>99468.42</v>
      </c>
      <c r="AC139" s="90">
        <v>48560.02</v>
      </c>
    </row>
    <row r="140" spans="1:29" x14ac:dyDescent="0.2">
      <c r="A140" s="249" t="s">
        <v>3343</v>
      </c>
      <c r="B140" s="346">
        <v>329940.92</v>
      </c>
      <c r="C140" s="346">
        <v>40950</v>
      </c>
      <c r="D140" s="346">
        <v>362613.59</v>
      </c>
      <c r="F140" s="250">
        <v>139796.15</v>
      </c>
      <c r="G140" s="250">
        <v>10860.2</v>
      </c>
      <c r="Q140" s="250">
        <v>1627802.29</v>
      </c>
      <c r="T140" s="73">
        <v>41767.65</v>
      </c>
      <c r="W140" s="73">
        <v>138460</v>
      </c>
      <c r="Y140" s="90">
        <v>183230</v>
      </c>
      <c r="AB140" s="90">
        <v>38417.230000000003</v>
      </c>
      <c r="AC140" s="90">
        <v>6832.07</v>
      </c>
    </row>
    <row r="141" spans="1:29" x14ac:dyDescent="0.2">
      <c r="A141" s="249" t="s">
        <v>3344</v>
      </c>
      <c r="B141" s="346">
        <v>584500.31999999995</v>
      </c>
      <c r="D141" s="346">
        <v>623562.5</v>
      </c>
      <c r="F141" s="250">
        <v>17</v>
      </c>
      <c r="G141" s="250">
        <v>89094.81</v>
      </c>
      <c r="P141" s="250">
        <v>599255.74</v>
      </c>
      <c r="Q141" s="250">
        <v>2560000</v>
      </c>
      <c r="T141" s="73">
        <v>16138.65</v>
      </c>
      <c r="W141" s="73">
        <v>164460</v>
      </c>
      <c r="Y141" s="90">
        <v>182291</v>
      </c>
      <c r="AB141" s="90">
        <v>40800.35</v>
      </c>
      <c r="AC141" s="90">
        <v>5781.36</v>
      </c>
    </row>
    <row r="142" spans="1:29" x14ac:dyDescent="0.2">
      <c r="A142" s="249" t="s">
        <v>3345</v>
      </c>
      <c r="B142" s="346">
        <v>363954.25</v>
      </c>
      <c r="D142" s="346">
        <v>13272.6</v>
      </c>
      <c r="F142" s="250">
        <v>755507.47</v>
      </c>
      <c r="G142" s="250">
        <v>68378.720000000001</v>
      </c>
      <c r="T142" s="73">
        <v>9595.48</v>
      </c>
      <c r="W142" s="73">
        <v>265240</v>
      </c>
      <c r="X142" s="73">
        <v>64840</v>
      </c>
      <c r="Y142" s="90">
        <v>339890</v>
      </c>
      <c r="AA142" s="90">
        <v>4960</v>
      </c>
      <c r="AB142" s="90">
        <v>96544.83</v>
      </c>
      <c r="AC142" s="90">
        <v>14445.45</v>
      </c>
    </row>
    <row r="143" spans="1:29" x14ac:dyDescent="0.2">
      <c r="A143" s="249" t="s">
        <v>3346</v>
      </c>
      <c r="B143" s="346">
        <v>367624.92</v>
      </c>
      <c r="D143" s="346">
        <v>41464.21</v>
      </c>
      <c r="F143" s="250">
        <v>1662310.63</v>
      </c>
      <c r="G143" s="250">
        <v>111874.03</v>
      </c>
      <c r="P143" s="250">
        <v>7270.02</v>
      </c>
      <c r="Q143" s="250">
        <v>2368242.5</v>
      </c>
      <c r="T143" s="73">
        <v>17856.8</v>
      </c>
      <c r="W143" s="73">
        <v>214480</v>
      </c>
      <c r="Y143" s="90">
        <v>277280</v>
      </c>
      <c r="AB143" s="90">
        <v>106170.99</v>
      </c>
      <c r="AC143" s="90">
        <v>44503.09</v>
      </c>
    </row>
    <row r="144" spans="1:29" x14ac:dyDescent="0.2">
      <c r="A144" s="249" t="s">
        <v>3347</v>
      </c>
      <c r="B144" s="346">
        <v>387158.43</v>
      </c>
      <c r="D144" s="346">
        <v>37105.33</v>
      </c>
      <c r="F144" s="250">
        <v>1837446.5</v>
      </c>
      <c r="G144" s="250">
        <v>109032.83</v>
      </c>
      <c r="J144" s="232">
        <v>30000</v>
      </c>
      <c r="Q144" s="250">
        <v>1552681.09</v>
      </c>
      <c r="T144" s="73">
        <v>11165.41</v>
      </c>
      <c r="W144" s="73">
        <v>135030</v>
      </c>
      <c r="X144" s="73">
        <v>300</v>
      </c>
      <c r="Y144" s="90">
        <v>147830</v>
      </c>
      <c r="AB144" s="90">
        <v>52183.65</v>
      </c>
      <c r="AC144" s="90">
        <v>30076.92</v>
      </c>
    </row>
    <row r="145" spans="1:31" x14ac:dyDescent="0.2">
      <c r="A145" s="249" t="s">
        <v>3362</v>
      </c>
      <c r="B145" s="346">
        <v>824647.62</v>
      </c>
      <c r="C145" s="346">
        <v>23040</v>
      </c>
      <c r="D145" s="346">
        <v>116123.97</v>
      </c>
      <c r="F145" s="250">
        <v>1534860.73</v>
      </c>
      <c r="G145" s="250">
        <v>647551.80000000005</v>
      </c>
      <c r="K145" s="232">
        <v>105000</v>
      </c>
      <c r="P145" s="250">
        <v>443068.66</v>
      </c>
      <c r="Q145" s="250">
        <v>2662147.65</v>
      </c>
      <c r="T145" s="73">
        <v>19773.93</v>
      </c>
      <c r="W145" s="73">
        <v>79222</v>
      </c>
      <c r="Y145" s="90">
        <v>102772</v>
      </c>
      <c r="AB145" s="90">
        <v>43992.81</v>
      </c>
      <c r="AC145" s="90">
        <v>20912.14</v>
      </c>
    </row>
    <row r="146" spans="1:31" x14ac:dyDescent="0.2">
      <c r="A146" s="249" t="s">
        <v>3348</v>
      </c>
      <c r="B146" s="346">
        <v>280825.11</v>
      </c>
      <c r="C146" s="346">
        <v>7720</v>
      </c>
      <c r="D146" s="346">
        <v>271807.71000000002</v>
      </c>
      <c r="F146" s="250">
        <v>4</v>
      </c>
      <c r="G146" s="250">
        <v>34280.86</v>
      </c>
      <c r="P146" s="250">
        <v>-1322883.53</v>
      </c>
      <c r="Q146" s="250">
        <v>1849445.73</v>
      </c>
      <c r="T146" s="73">
        <v>136795.42000000001</v>
      </c>
      <c r="W146" s="73">
        <v>246868.2</v>
      </c>
      <c r="X146" s="73">
        <v>65500</v>
      </c>
      <c r="Y146" s="90">
        <v>278248.2</v>
      </c>
      <c r="AA146" s="90">
        <v>1760</v>
      </c>
      <c r="AB146" s="90">
        <v>64843.86</v>
      </c>
      <c r="AC146" s="90">
        <v>5037.08</v>
      </c>
    </row>
    <row r="147" spans="1:31" x14ac:dyDescent="0.2">
      <c r="A147" s="249" t="s">
        <v>3349</v>
      </c>
      <c r="B147" s="346">
        <v>179490.31</v>
      </c>
      <c r="D147" s="346">
        <v>96141.75</v>
      </c>
      <c r="F147" s="250">
        <v>113761.32</v>
      </c>
      <c r="G147" s="250">
        <v>68976.78</v>
      </c>
      <c r="J147" s="232">
        <v>14000</v>
      </c>
      <c r="K147" s="232">
        <v>44050</v>
      </c>
      <c r="M147" s="232">
        <v>0</v>
      </c>
      <c r="P147" s="250">
        <v>-2031201.46</v>
      </c>
      <c r="Q147" s="250">
        <v>2606531.4300000002</v>
      </c>
      <c r="T147" s="73">
        <v>35020.9</v>
      </c>
      <c r="W147" s="73">
        <v>269115.8</v>
      </c>
      <c r="X147" s="73">
        <v>107510</v>
      </c>
      <c r="Y147" s="90">
        <v>355455.8</v>
      </c>
      <c r="Z147" s="90">
        <v>800</v>
      </c>
      <c r="AB147" s="90">
        <v>218403.09</v>
      </c>
      <c r="AC147" s="90">
        <v>11320.42</v>
      </c>
      <c r="AE147" s="90">
        <v>500</v>
      </c>
    </row>
    <row r="148" spans="1:31" x14ac:dyDescent="0.2">
      <c r="A148" s="249" t="s">
        <v>3350</v>
      </c>
      <c r="B148" s="346">
        <v>74805.48</v>
      </c>
      <c r="D148" s="346">
        <v>45293.26</v>
      </c>
      <c r="F148" s="250">
        <v>51876.54</v>
      </c>
      <c r="G148" s="250">
        <v>41352.85</v>
      </c>
      <c r="K148" s="232">
        <v>34150</v>
      </c>
      <c r="M148" s="232">
        <v>840.7</v>
      </c>
      <c r="P148" s="250">
        <v>-976329.05</v>
      </c>
      <c r="Q148" s="250">
        <v>1289115.33</v>
      </c>
      <c r="T148" s="73">
        <v>60823.69</v>
      </c>
      <c r="W148" s="73">
        <v>235202</v>
      </c>
      <c r="X148" s="73">
        <v>67000</v>
      </c>
      <c r="Y148" s="90">
        <v>262882</v>
      </c>
      <c r="AB148" s="90">
        <v>189844.33</v>
      </c>
      <c r="AC148" s="90">
        <v>12559.21</v>
      </c>
    </row>
    <row r="149" spans="1:31" x14ac:dyDescent="0.2">
      <c r="A149" s="249" t="s">
        <v>3351</v>
      </c>
      <c r="B149" s="346">
        <v>166709.09</v>
      </c>
      <c r="D149" s="346">
        <v>9386.09</v>
      </c>
      <c r="F149" s="250">
        <v>2039879.78</v>
      </c>
      <c r="G149" s="250">
        <v>113056.59</v>
      </c>
      <c r="K149" s="232">
        <v>28150</v>
      </c>
      <c r="P149" s="250">
        <v>48458.77</v>
      </c>
      <c r="Q149" s="250">
        <v>2316929.4300000002</v>
      </c>
      <c r="T149" s="73">
        <v>45270.64</v>
      </c>
      <c r="W149" s="73">
        <v>198100</v>
      </c>
      <c r="X149" s="73">
        <v>54088.1</v>
      </c>
      <c r="Y149" s="90">
        <v>254408.1</v>
      </c>
      <c r="AB149" s="90">
        <v>67281.58</v>
      </c>
      <c r="AC149" s="90">
        <v>40070.71</v>
      </c>
    </row>
    <row r="150" spans="1:31" x14ac:dyDescent="0.2">
      <c r="A150" s="249" t="s">
        <v>3352</v>
      </c>
      <c r="B150" s="346">
        <v>31962.89</v>
      </c>
      <c r="D150" s="346">
        <v>56449.74</v>
      </c>
      <c r="F150" s="250">
        <v>1017376.27</v>
      </c>
      <c r="G150" s="250">
        <v>31509.03</v>
      </c>
      <c r="J150" s="232">
        <v>0</v>
      </c>
      <c r="K150" s="232">
        <v>16233.13</v>
      </c>
      <c r="P150" s="250">
        <v>-1320289.94</v>
      </c>
      <c r="Q150" s="250">
        <v>2601070</v>
      </c>
      <c r="T150" s="73">
        <v>69822.05</v>
      </c>
      <c r="W150" s="73">
        <v>107260</v>
      </c>
      <c r="X150" s="73">
        <v>40800</v>
      </c>
      <c r="Y150" s="90">
        <v>193555</v>
      </c>
      <c r="AA150" s="90">
        <v>3360</v>
      </c>
      <c r="AB150" s="90">
        <v>157988.56</v>
      </c>
      <c r="AC150" s="90">
        <v>21576.75</v>
      </c>
    </row>
    <row r="151" spans="1:31" x14ac:dyDescent="0.2">
      <c r="A151" s="249" t="s">
        <v>3306</v>
      </c>
      <c r="B151" s="346">
        <v>143205.60999999999</v>
      </c>
      <c r="D151" s="346">
        <v>111190.41</v>
      </c>
      <c r="F151" s="250">
        <v>656766.4</v>
      </c>
      <c r="G151" s="250">
        <v>103086.24</v>
      </c>
      <c r="L151" s="232">
        <v>7650</v>
      </c>
      <c r="M151" s="232">
        <v>7650</v>
      </c>
      <c r="P151" s="250">
        <v>-259593.17</v>
      </c>
      <c r="Q151" s="250">
        <v>1474940.27</v>
      </c>
      <c r="T151" s="73">
        <v>0</v>
      </c>
      <c r="W151" s="73">
        <v>217106</v>
      </c>
      <c r="Y151" s="90">
        <v>301450</v>
      </c>
      <c r="AB151" s="90">
        <v>30475.439999999999</v>
      </c>
      <c r="AC151" s="90">
        <v>104842</v>
      </c>
    </row>
    <row r="152" spans="1:31" x14ac:dyDescent="0.2">
      <c r="A152" s="249" t="s">
        <v>3307</v>
      </c>
      <c r="B152" s="346">
        <v>173779.1</v>
      </c>
      <c r="D152" s="346">
        <v>137529.72</v>
      </c>
      <c r="F152" s="250">
        <v>-50455.26</v>
      </c>
      <c r="G152" s="250">
        <v>-218403.41</v>
      </c>
      <c r="L152" s="232">
        <v>30700</v>
      </c>
      <c r="P152" s="250">
        <v>-1029105.22</v>
      </c>
      <c r="Q152" s="250">
        <v>1115345.6000000001</v>
      </c>
      <c r="T152" s="73">
        <v>9765.15</v>
      </c>
      <c r="W152" s="73">
        <v>183360</v>
      </c>
      <c r="Y152" s="90">
        <v>199860</v>
      </c>
      <c r="AB152" s="90">
        <v>33860.089999999997</v>
      </c>
      <c r="AC152" s="90">
        <v>32928.99</v>
      </c>
      <c r="AE152" s="90">
        <v>3.3</v>
      </c>
    </row>
    <row r="153" spans="1:31" x14ac:dyDescent="0.2">
      <c r="A153" s="249" t="s">
        <v>3310</v>
      </c>
      <c r="B153" s="346">
        <v>555185.25</v>
      </c>
      <c r="D153" s="346">
        <v>128584.65</v>
      </c>
      <c r="F153" s="250">
        <v>534226.4</v>
      </c>
      <c r="G153" s="250">
        <v>99638.86</v>
      </c>
      <c r="J153" s="232">
        <v>0</v>
      </c>
      <c r="K153" s="232">
        <v>7575</v>
      </c>
      <c r="L153" s="232">
        <v>76400</v>
      </c>
      <c r="P153" s="250">
        <v>105571.85</v>
      </c>
      <c r="Q153" s="250">
        <v>1286034.42</v>
      </c>
      <c r="T153" s="73">
        <v>44965.06</v>
      </c>
      <c r="W153" s="73">
        <v>218960</v>
      </c>
      <c r="Y153" s="90">
        <v>287188</v>
      </c>
      <c r="AB153" s="90">
        <v>113634.04</v>
      </c>
      <c r="AC153" s="90">
        <v>16195.13</v>
      </c>
    </row>
    <row r="154" spans="1:31" x14ac:dyDescent="0.2">
      <c r="A154" s="249" t="s">
        <v>3359</v>
      </c>
      <c r="B154" s="346">
        <v>4758.43</v>
      </c>
      <c r="D154" s="346">
        <v>37896.28</v>
      </c>
      <c r="F154" s="250">
        <v>934441.99</v>
      </c>
      <c r="G154" s="250">
        <v>294924.84000000003</v>
      </c>
      <c r="K154" s="232">
        <v>7474</v>
      </c>
      <c r="L154" s="232">
        <v>101675</v>
      </c>
      <c r="P154" s="250">
        <v>-763411.29</v>
      </c>
      <c r="Q154" s="250">
        <v>1993235.29</v>
      </c>
      <c r="T154" s="73">
        <v>59840.06</v>
      </c>
      <c r="W154" s="73">
        <v>212360</v>
      </c>
      <c r="Y154" s="90">
        <v>229800</v>
      </c>
      <c r="AB154" s="90">
        <v>68225.66</v>
      </c>
      <c r="AC154" s="90">
        <v>37325.86</v>
      </c>
    </row>
    <row r="181" spans="1:31" x14ac:dyDescent="0.2">
      <c r="A181" s="249"/>
    </row>
    <row r="184" spans="1:31" s="228" customFormat="1" x14ac:dyDescent="0.2">
      <c r="B184" s="346"/>
      <c r="C184" s="346"/>
      <c r="D184" s="346"/>
      <c r="E184" s="346"/>
      <c r="J184" s="323"/>
      <c r="K184" s="323"/>
      <c r="L184" s="323"/>
      <c r="M184" s="323"/>
      <c r="R184" s="234"/>
      <c r="S184" s="234"/>
      <c r="T184" s="234"/>
      <c r="U184" s="234"/>
      <c r="V184" s="234"/>
      <c r="W184" s="234"/>
      <c r="X184" s="234"/>
      <c r="Y184" s="235"/>
      <c r="Z184" s="235"/>
      <c r="AA184" s="235"/>
      <c r="AB184" s="235"/>
      <c r="AC184" s="235"/>
      <c r="AD184" s="235"/>
      <c r="AE184" s="235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O184"/>
  <sheetViews>
    <sheetView topLeftCell="AF1" zoomScale="68" zoomScaleNormal="68" workbookViewId="0">
      <selection activeCell="AL4" sqref="AL4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250"/>
    <col min="6" max="9" width="33.125" style="346"/>
    <col min="10" max="13" width="33.125" style="250"/>
    <col min="14" max="17" width="33.125" style="232"/>
    <col min="18" max="21" width="33.125" style="250"/>
    <col min="22" max="28" width="33.125" style="73"/>
    <col min="29" max="35" width="33.125" style="90"/>
    <col min="36" max="36" width="19" style="76" bestFit="1" customWidth="1"/>
    <col min="37" max="37" width="15.5" style="31" bestFit="1" customWidth="1"/>
    <col min="38" max="38" width="15.125" style="21" bestFit="1" customWidth="1"/>
    <col min="39" max="39" width="15.125" style="15" bestFit="1" customWidth="1"/>
    <col min="40" max="40" width="15.125" style="16" bestFit="1" customWidth="1"/>
    <col min="41" max="41" width="16.875" style="21" bestFit="1" customWidth="1"/>
  </cols>
  <sheetData>
    <row r="1" spans="1:41" x14ac:dyDescent="0.2">
      <c r="E1" s="249" t="s">
        <v>2457</v>
      </c>
      <c r="F1" s="346" t="s">
        <v>2463</v>
      </c>
      <c r="G1" s="346" t="s">
        <v>2465</v>
      </c>
      <c r="H1" s="346" t="s">
        <v>2467</v>
      </c>
      <c r="I1" s="346" t="s">
        <v>2933</v>
      </c>
      <c r="J1" s="250" t="s">
        <v>2469</v>
      </c>
      <c r="K1" s="250" t="s">
        <v>2471</v>
      </c>
      <c r="L1" s="250" t="s">
        <v>2473</v>
      </c>
      <c r="M1" s="250" t="s">
        <v>2935</v>
      </c>
      <c r="N1" s="232" t="s">
        <v>2475</v>
      </c>
      <c r="O1" s="232" t="s">
        <v>2477</v>
      </c>
      <c r="P1" s="232" t="s">
        <v>2481</v>
      </c>
      <c r="Q1" s="232" t="s">
        <v>2483</v>
      </c>
      <c r="R1" s="250" t="s">
        <v>2485</v>
      </c>
      <c r="S1" s="250" t="s">
        <v>2487</v>
      </c>
      <c r="T1" s="250" t="s">
        <v>2489</v>
      </c>
      <c r="U1" s="250" t="s">
        <v>2491</v>
      </c>
      <c r="V1" s="73" t="s">
        <v>3364</v>
      </c>
      <c r="W1" s="73" t="s">
        <v>2493</v>
      </c>
      <c r="X1" s="73" t="s">
        <v>2495</v>
      </c>
      <c r="Y1" s="73" t="s">
        <v>2497</v>
      </c>
      <c r="Z1" s="73" t="s">
        <v>2499</v>
      </c>
      <c r="AA1" s="73" t="s">
        <v>2501</v>
      </c>
      <c r="AB1" s="73" t="s">
        <v>2503</v>
      </c>
      <c r="AC1" s="90" t="s">
        <v>2505</v>
      </c>
      <c r="AD1" s="90" t="s">
        <v>2507</v>
      </c>
      <c r="AE1" s="90" t="s">
        <v>2509</v>
      </c>
      <c r="AF1" s="90" t="s">
        <v>2511</v>
      </c>
      <c r="AG1" s="90" t="s">
        <v>2513</v>
      </c>
      <c r="AH1" s="90" t="s">
        <v>2804</v>
      </c>
      <c r="AI1" s="90" t="s">
        <v>2515</v>
      </c>
      <c r="AJ1" s="76" t="s">
        <v>6</v>
      </c>
      <c r="AK1" s="31" t="s">
        <v>7</v>
      </c>
      <c r="AL1" s="21" t="s">
        <v>8</v>
      </c>
      <c r="AM1" s="15" t="s">
        <v>9</v>
      </c>
      <c r="AN1" s="16" t="s">
        <v>10</v>
      </c>
      <c r="AO1" s="21" t="s">
        <v>11</v>
      </c>
    </row>
    <row r="2" spans="1:41" x14ac:dyDescent="0.2">
      <c r="E2" s="249" t="s">
        <v>2458</v>
      </c>
      <c r="F2" s="346" t="s">
        <v>2464</v>
      </c>
      <c r="G2" s="346" t="s">
        <v>2466</v>
      </c>
      <c r="H2" s="346" t="s">
        <v>2468</v>
      </c>
      <c r="I2" s="346" t="s">
        <v>2934</v>
      </c>
      <c r="J2" s="250" t="s">
        <v>2470</v>
      </c>
      <c r="K2" s="250" t="s">
        <v>2472</v>
      </c>
      <c r="L2" s="250" t="s">
        <v>2474</v>
      </c>
      <c r="M2" s="250" t="s">
        <v>2936</v>
      </c>
      <c r="N2" s="232" t="s">
        <v>2476</v>
      </c>
      <c r="O2" s="232" t="s">
        <v>2478</v>
      </c>
      <c r="P2" s="232" t="s">
        <v>2482</v>
      </c>
      <c r="Q2" s="232" t="s">
        <v>2484</v>
      </c>
      <c r="R2" s="250" t="s">
        <v>2486</v>
      </c>
      <c r="S2" s="250" t="s">
        <v>2488</v>
      </c>
      <c r="T2" s="250" t="s">
        <v>2490</v>
      </c>
      <c r="U2" s="250" t="s">
        <v>2492</v>
      </c>
      <c r="V2" s="73" t="s">
        <v>3365</v>
      </c>
      <c r="W2" s="73" t="s">
        <v>2494</v>
      </c>
      <c r="X2" s="73" t="s">
        <v>2496</v>
      </c>
      <c r="Y2" s="73" t="s">
        <v>2498</v>
      </c>
      <c r="Z2" s="73" t="s">
        <v>2500</v>
      </c>
      <c r="AA2" s="73" t="s">
        <v>2502</v>
      </c>
      <c r="AB2" s="73" t="s">
        <v>2504</v>
      </c>
      <c r="AC2" s="90" t="s">
        <v>2506</v>
      </c>
      <c r="AD2" s="90" t="s">
        <v>2508</v>
      </c>
      <c r="AE2" s="90" t="s">
        <v>2510</v>
      </c>
      <c r="AF2" s="90" t="s">
        <v>2512</v>
      </c>
      <c r="AG2" s="90" t="s">
        <v>2514</v>
      </c>
      <c r="AH2" s="90" t="s">
        <v>2805</v>
      </c>
      <c r="AI2" s="90" t="s">
        <v>2516</v>
      </c>
    </row>
    <row r="3" spans="1:41" x14ac:dyDescent="0.2">
      <c r="E3" s="249" t="s">
        <v>2459</v>
      </c>
      <c r="F3" s="346">
        <v>48780356.18</v>
      </c>
      <c r="G3" s="346">
        <v>407620</v>
      </c>
      <c r="H3" s="346">
        <v>16715789.23</v>
      </c>
      <c r="I3" s="346">
        <v>344</v>
      </c>
      <c r="J3" s="250">
        <v>107686139.66</v>
      </c>
      <c r="K3" s="250">
        <v>31663846.940000001</v>
      </c>
      <c r="L3" s="250">
        <v>464.73</v>
      </c>
      <c r="M3" s="250">
        <v>194900</v>
      </c>
      <c r="N3" s="232">
        <v>422350</v>
      </c>
      <c r="O3" s="232">
        <v>3517558.67</v>
      </c>
      <c r="P3" s="232">
        <v>2511284.37</v>
      </c>
      <c r="Q3" s="232">
        <v>708118.06</v>
      </c>
      <c r="R3" s="250">
        <v>860986</v>
      </c>
      <c r="S3" s="250">
        <v>-2533542.23</v>
      </c>
      <c r="T3" s="250">
        <v>-1711385.48</v>
      </c>
      <c r="U3" s="250">
        <v>273746449.48000002</v>
      </c>
      <c r="V3" s="73">
        <v>16</v>
      </c>
      <c r="W3" s="73">
        <v>769.96</v>
      </c>
      <c r="X3" s="73">
        <v>11694717.140000001</v>
      </c>
      <c r="Y3" s="73">
        <v>1048459.1</v>
      </c>
      <c r="Z3" s="73">
        <v>4763.12</v>
      </c>
      <c r="AA3" s="73">
        <v>28470609.32</v>
      </c>
      <c r="AB3" s="73">
        <v>3524553.39</v>
      </c>
      <c r="AC3" s="90">
        <v>35811931.530000001</v>
      </c>
      <c r="AD3" s="90">
        <v>800</v>
      </c>
      <c r="AE3" s="90">
        <v>155786.76</v>
      </c>
      <c r="AF3" s="90">
        <v>11317081.800000001</v>
      </c>
      <c r="AG3" s="90">
        <v>3868761.38</v>
      </c>
      <c r="AH3" s="90">
        <v>12</v>
      </c>
      <c r="AI3" s="90">
        <v>38619.050000000003</v>
      </c>
      <c r="AJ3" s="76">
        <f t="shared" ref="AJ3:AO3" si="0">SUM(AJ4:AJ154)</f>
        <v>65904109.410000004</v>
      </c>
      <c r="AK3" s="31">
        <f t="shared" si="0"/>
        <v>7159311.1000000006</v>
      </c>
      <c r="AL3" s="21">
        <f t="shared" si="0"/>
        <v>58744798.309999995</v>
      </c>
      <c r="AM3" s="15">
        <f t="shared" si="0"/>
        <v>44743888.029999971</v>
      </c>
      <c r="AN3" s="16">
        <f t="shared" si="0"/>
        <v>51192992.520000041</v>
      </c>
      <c r="AO3" s="26">
        <f t="shared" si="0"/>
        <v>-6449104.4900000002</v>
      </c>
    </row>
    <row r="4" spans="1:41" x14ac:dyDescent="0.2">
      <c r="A4" t="s">
        <v>536</v>
      </c>
      <c r="B4" t="s">
        <v>538</v>
      </c>
      <c r="C4" s="71">
        <v>3670</v>
      </c>
      <c r="D4" s="58" t="s">
        <v>1264</v>
      </c>
      <c r="E4" s="249" t="s">
        <v>3213</v>
      </c>
      <c r="F4" s="346">
        <v>326239.78000000003</v>
      </c>
      <c r="H4" s="346">
        <v>93482.42</v>
      </c>
      <c r="J4" s="250">
        <v>133187.72</v>
      </c>
      <c r="K4" s="250">
        <v>108462.05</v>
      </c>
      <c r="O4" s="232">
        <v>16131</v>
      </c>
      <c r="Q4" s="232">
        <v>500</v>
      </c>
      <c r="R4" s="250">
        <v>7500</v>
      </c>
      <c r="S4" s="250">
        <v>4655.03</v>
      </c>
      <c r="U4" s="250">
        <v>2193223.69</v>
      </c>
      <c r="X4" s="73">
        <v>85565.73</v>
      </c>
      <c r="AA4" s="73">
        <v>243020</v>
      </c>
      <c r="AC4" s="90">
        <v>265312</v>
      </c>
      <c r="AF4" s="90">
        <v>72150.179999999993</v>
      </c>
      <c r="AG4" s="90">
        <v>11046.82</v>
      </c>
      <c r="AJ4" s="76">
        <f>SUM(F4:I4)</f>
        <v>419722.2</v>
      </c>
      <c r="AK4" s="31">
        <f>SUM(N4:Q4)</f>
        <v>16631</v>
      </c>
      <c r="AL4" s="21">
        <f>AJ4-AK4</f>
        <v>403091.20000000001</v>
      </c>
      <c r="AM4" s="15">
        <f>SUM(V4:AB4)</f>
        <v>328585.73</v>
      </c>
      <c r="AN4" s="16">
        <f>SUM(AC4:AI4)</f>
        <v>348509</v>
      </c>
      <c r="AO4" s="26">
        <f>AM4-AN4</f>
        <v>-19923.270000000019</v>
      </c>
    </row>
    <row r="5" spans="1:41" x14ac:dyDescent="0.2">
      <c r="A5" t="s">
        <v>536</v>
      </c>
      <c r="B5" t="s">
        <v>538</v>
      </c>
      <c r="C5" s="71">
        <v>5165</v>
      </c>
      <c r="D5" s="58" t="s">
        <v>1265</v>
      </c>
      <c r="E5" s="249" t="s">
        <v>3214</v>
      </c>
      <c r="F5" s="346">
        <v>443606.96</v>
      </c>
      <c r="H5" s="346">
        <v>126646.14</v>
      </c>
      <c r="J5" s="250">
        <v>875253.22</v>
      </c>
      <c r="K5" s="250">
        <v>610200.78</v>
      </c>
      <c r="O5" s="232">
        <v>8403</v>
      </c>
      <c r="R5" s="250">
        <v>24000</v>
      </c>
      <c r="U5" s="250">
        <v>1265427.9099999999</v>
      </c>
      <c r="X5" s="73">
        <v>72311.28</v>
      </c>
      <c r="AA5" s="73">
        <v>290220</v>
      </c>
      <c r="AC5" s="90">
        <v>344740</v>
      </c>
      <c r="AF5" s="90">
        <v>65015.01</v>
      </c>
      <c r="AG5" s="90">
        <v>1666.66</v>
      </c>
      <c r="AJ5" s="76">
        <f t="shared" ref="AJ5:AJ68" si="1">SUM(F5:I5)</f>
        <v>570253.1</v>
      </c>
      <c r="AK5" s="31">
        <f t="shared" ref="AK5:AK68" si="2">SUM(N5:Q5)</f>
        <v>8403</v>
      </c>
      <c r="AL5" s="21">
        <f t="shared" ref="AL5:AL68" si="3">AJ5-AK5</f>
        <v>561850.1</v>
      </c>
      <c r="AM5" s="15">
        <f t="shared" ref="AM5:AM68" si="4">SUM(V5:AB5)</f>
        <v>362531.28</v>
      </c>
      <c r="AN5" s="16">
        <f t="shared" ref="AN5:AN68" si="5">SUM(AC5:AI5)</f>
        <v>411421.67</v>
      </c>
      <c r="AO5" s="26">
        <f t="shared" ref="AO5:AO68" si="6">AM5-AN5</f>
        <v>-48890.389999999956</v>
      </c>
    </row>
    <row r="6" spans="1:41" x14ac:dyDescent="0.2">
      <c r="A6" t="s">
        <v>536</v>
      </c>
      <c r="B6" t="s">
        <v>538</v>
      </c>
      <c r="C6" s="71">
        <v>4663</v>
      </c>
      <c r="D6" s="58" t="s">
        <v>1266</v>
      </c>
      <c r="E6" s="249" t="s">
        <v>3215</v>
      </c>
      <c r="F6" s="346">
        <v>144889.4</v>
      </c>
      <c r="H6" s="346">
        <v>121999.88</v>
      </c>
      <c r="J6" s="250">
        <v>1017645.81</v>
      </c>
      <c r="K6" s="250">
        <v>781474.9</v>
      </c>
      <c r="N6" s="232">
        <v>2000</v>
      </c>
      <c r="O6" s="232">
        <v>13500</v>
      </c>
      <c r="P6" s="232">
        <v>6000</v>
      </c>
      <c r="Q6" s="232">
        <v>286.56</v>
      </c>
      <c r="U6" s="250">
        <v>3482828.65</v>
      </c>
      <c r="X6" s="73">
        <v>16518.05</v>
      </c>
      <c r="Y6" s="73">
        <v>91390</v>
      </c>
      <c r="AA6" s="73">
        <v>319400</v>
      </c>
      <c r="AC6" s="90">
        <v>367832</v>
      </c>
      <c r="AF6" s="90">
        <v>78929.41</v>
      </c>
      <c r="AG6" s="90">
        <v>33459.99</v>
      </c>
      <c r="AJ6" s="76">
        <f t="shared" si="1"/>
        <v>266889.28000000003</v>
      </c>
      <c r="AK6" s="31">
        <f t="shared" si="2"/>
        <v>21786.560000000001</v>
      </c>
      <c r="AL6" s="21">
        <f t="shared" si="3"/>
        <v>245102.72000000003</v>
      </c>
      <c r="AM6" s="15">
        <f t="shared" si="4"/>
        <v>427308.05</v>
      </c>
      <c r="AN6" s="16">
        <f t="shared" si="5"/>
        <v>480221.4</v>
      </c>
      <c r="AO6" s="26">
        <f t="shared" si="6"/>
        <v>-52913.350000000035</v>
      </c>
    </row>
    <row r="7" spans="1:41" x14ac:dyDescent="0.2">
      <c r="A7" t="s">
        <v>536</v>
      </c>
      <c r="B7" t="s">
        <v>538</v>
      </c>
      <c r="C7" s="71">
        <v>4364</v>
      </c>
      <c r="D7" s="58" t="s">
        <v>1267</v>
      </c>
      <c r="E7" s="249" t="s">
        <v>3216</v>
      </c>
      <c r="F7" s="346">
        <v>156711.85</v>
      </c>
      <c r="H7" s="346">
        <v>82379.210000000006</v>
      </c>
      <c r="J7" s="250">
        <v>410789.2</v>
      </c>
      <c r="K7" s="250">
        <v>354637</v>
      </c>
      <c r="O7" s="232">
        <v>147586.63</v>
      </c>
      <c r="R7" s="250">
        <v>36000</v>
      </c>
      <c r="U7" s="250">
        <v>3940312</v>
      </c>
      <c r="X7" s="73">
        <v>19850</v>
      </c>
      <c r="AA7" s="73">
        <v>74560</v>
      </c>
      <c r="AC7" s="90">
        <v>117946</v>
      </c>
      <c r="AF7" s="90">
        <v>95518.61</v>
      </c>
      <c r="AG7" s="90">
        <v>30946.720000000001</v>
      </c>
      <c r="AJ7" s="76">
        <f t="shared" si="1"/>
        <v>239091.06</v>
      </c>
      <c r="AK7" s="31">
        <f t="shared" si="2"/>
        <v>147586.63</v>
      </c>
      <c r="AL7" s="21">
        <f t="shared" si="3"/>
        <v>91504.43</v>
      </c>
      <c r="AM7" s="15">
        <f t="shared" si="4"/>
        <v>94410</v>
      </c>
      <c r="AN7" s="16">
        <f t="shared" si="5"/>
        <v>244411.33</v>
      </c>
      <c r="AO7" s="26">
        <f t="shared" si="6"/>
        <v>-150001.32999999999</v>
      </c>
    </row>
    <row r="8" spans="1:41" x14ac:dyDescent="0.2">
      <c r="A8" t="s">
        <v>536</v>
      </c>
      <c r="B8" t="s">
        <v>538</v>
      </c>
      <c r="C8" s="71">
        <v>4222</v>
      </c>
      <c r="D8" s="58" t="s">
        <v>1268</v>
      </c>
      <c r="E8" s="249" t="s">
        <v>3217</v>
      </c>
      <c r="F8" s="346">
        <v>431932.66</v>
      </c>
      <c r="H8" s="346">
        <v>65652.42</v>
      </c>
      <c r="J8" s="250">
        <v>297960.86</v>
      </c>
      <c r="K8" s="250">
        <v>302285.82</v>
      </c>
      <c r="M8" s="250">
        <v>194900</v>
      </c>
      <c r="O8" s="232">
        <v>26790</v>
      </c>
      <c r="R8" s="250">
        <v>49500</v>
      </c>
      <c r="U8" s="250">
        <v>2735240.51</v>
      </c>
      <c r="X8" s="73">
        <v>4500</v>
      </c>
      <c r="AA8" s="73">
        <v>126980</v>
      </c>
      <c r="AC8" s="90">
        <v>145077</v>
      </c>
      <c r="AF8" s="90">
        <v>74393.41</v>
      </c>
      <c r="AG8" s="90">
        <v>8891</v>
      </c>
      <c r="AJ8" s="76">
        <f t="shared" si="1"/>
        <v>497585.07999999996</v>
      </c>
      <c r="AK8" s="31">
        <f t="shared" si="2"/>
        <v>26790</v>
      </c>
      <c r="AL8" s="21">
        <f t="shared" si="3"/>
        <v>470795.07999999996</v>
      </c>
      <c r="AM8" s="15">
        <f t="shared" si="4"/>
        <v>131480</v>
      </c>
      <c r="AN8" s="16">
        <f t="shared" si="5"/>
        <v>228361.41</v>
      </c>
      <c r="AO8" s="26">
        <f t="shared" si="6"/>
        <v>-96881.41</v>
      </c>
    </row>
    <row r="9" spans="1:41" x14ac:dyDescent="0.2">
      <c r="A9" t="s">
        <v>536</v>
      </c>
      <c r="B9" t="s">
        <v>538</v>
      </c>
      <c r="C9" s="71">
        <v>3681</v>
      </c>
      <c r="D9" s="58" t="s">
        <v>1269</v>
      </c>
      <c r="E9" s="249" t="s">
        <v>3218</v>
      </c>
      <c r="F9" s="346">
        <v>65958.5</v>
      </c>
      <c r="H9" s="346">
        <v>24868.66</v>
      </c>
      <c r="I9" s="346">
        <v>344</v>
      </c>
      <c r="J9" s="250">
        <v>757035.11</v>
      </c>
      <c r="K9" s="250">
        <v>1154524.6299999999</v>
      </c>
      <c r="O9" s="232">
        <v>23250</v>
      </c>
      <c r="R9" s="250">
        <v>24000</v>
      </c>
      <c r="T9" s="250">
        <v>180423.8</v>
      </c>
      <c r="U9" s="250">
        <v>2266802.89</v>
      </c>
      <c r="X9" s="73">
        <v>3000</v>
      </c>
      <c r="AA9" s="73">
        <v>151518</v>
      </c>
      <c r="AC9" s="90">
        <v>169391</v>
      </c>
      <c r="AF9" s="90">
        <v>60162.51</v>
      </c>
      <c r="AG9" s="90">
        <v>3666.66</v>
      </c>
      <c r="AJ9" s="76">
        <f t="shared" si="1"/>
        <v>91171.16</v>
      </c>
      <c r="AK9" s="31">
        <f t="shared" si="2"/>
        <v>23250</v>
      </c>
      <c r="AL9" s="21">
        <f t="shared" si="3"/>
        <v>67921.16</v>
      </c>
      <c r="AM9" s="15">
        <f t="shared" si="4"/>
        <v>154518</v>
      </c>
      <c r="AN9" s="16">
        <f t="shared" si="5"/>
        <v>233220.17</v>
      </c>
      <c r="AO9" s="26">
        <f t="shared" si="6"/>
        <v>-78702.170000000013</v>
      </c>
    </row>
    <row r="10" spans="1:41" x14ac:dyDescent="0.2">
      <c r="A10" t="s">
        <v>536</v>
      </c>
      <c r="B10" t="s">
        <v>538</v>
      </c>
      <c r="C10" s="71">
        <v>2627</v>
      </c>
      <c r="D10" s="58" t="s">
        <v>1270</v>
      </c>
      <c r="E10" s="249" t="s">
        <v>3219</v>
      </c>
      <c r="F10" s="346">
        <v>444732.83</v>
      </c>
      <c r="H10" s="346">
        <v>137443.1</v>
      </c>
      <c r="J10" s="250">
        <v>949622.38</v>
      </c>
      <c r="K10" s="250">
        <v>556552.43000000005</v>
      </c>
      <c r="O10" s="232">
        <v>24813</v>
      </c>
      <c r="R10" s="250">
        <v>175000</v>
      </c>
      <c r="U10" s="250">
        <v>2678016.84</v>
      </c>
      <c r="X10" s="73">
        <v>65482.46</v>
      </c>
      <c r="AA10" s="73">
        <v>227200</v>
      </c>
      <c r="AC10" s="90">
        <v>248520</v>
      </c>
      <c r="AF10" s="90">
        <v>134677.06</v>
      </c>
      <c r="AG10" s="90">
        <v>44950.1</v>
      </c>
      <c r="AJ10" s="76">
        <f t="shared" si="1"/>
        <v>582175.93000000005</v>
      </c>
      <c r="AK10" s="31">
        <f t="shared" si="2"/>
        <v>24813</v>
      </c>
      <c r="AL10" s="21">
        <f t="shared" si="3"/>
        <v>557362.93000000005</v>
      </c>
      <c r="AM10" s="15">
        <f t="shared" si="4"/>
        <v>292682.46000000002</v>
      </c>
      <c r="AN10" s="16">
        <f t="shared" si="5"/>
        <v>428147.16</v>
      </c>
      <c r="AO10" s="26">
        <f t="shared" si="6"/>
        <v>-135464.69999999995</v>
      </c>
    </row>
    <row r="11" spans="1:41" x14ac:dyDescent="0.2">
      <c r="A11" t="s">
        <v>536</v>
      </c>
      <c r="B11" t="s">
        <v>538</v>
      </c>
      <c r="C11" s="71">
        <v>2345</v>
      </c>
      <c r="D11" s="58" t="s">
        <v>1271</v>
      </c>
      <c r="E11" s="249" t="s">
        <v>3220</v>
      </c>
      <c r="F11" s="346">
        <v>335417.17</v>
      </c>
      <c r="H11" s="346">
        <v>150047.38</v>
      </c>
      <c r="J11" s="250">
        <v>1877795.34</v>
      </c>
      <c r="K11" s="250">
        <v>167543.25</v>
      </c>
      <c r="O11" s="232">
        <v>23460</v>
      </c>
      <c r="Q11" s="232">
        <v>26094.45</v>
      </c>
      <c r="R11" s="250">
        <v>54000</v>
      </c>
      <c r="U11" s="250">
        <v>585220.22</v>
      </c>
      <c r="X11" s="73">
        <v>22678.16</v>
      </c>
      <c r="AA11" s="73">
        <v>151920</v>
      </c>
      <c r="AC11" s="90">
        <v>206153</v>
      </c>
      <c r="AF11" s="90">
        <v>63907.78</v>
      </c>
      <c r="AG11" s="90">
        <v>29958.34</v>
      </c>
      <c r="AJ11" s="76">
        <f t="shared" si="1"/>
        <v>485464.55</v>
      </c>
      <c r="AK11" s="31">
        <f t="shared" si="2"/>
        <v>49554.45</v>
      </c>
      <c r="AL11" s="21">
        <f t="shared" si="3"/>
        <v>435910.1</v>
      </c>
      <c r="AM11" s="15">
        <f t="shared" si="4"/>
        <v>174598.16</v>
      </c>
      <c r="AN11" s="16">
        <f t="shared" si="5"/>
        <v>300019.12000000005</v>
      </c>
      <c r="AO11" s="26">
        <f t="shared" si="6"/>
        <v>-125420.96000000005</v>
      </c>
    </row>
    <row r="12" spans="1:41" x14ac:dyDescent="0.2">
      <c r="A12" t="s">
        <v>536</v>
      </c>
      <c r="B12" t="s">
        <v>538</v>
      </c>
      <c r="C12" s="71">
        <v>2209</v>
      </c>
      <c r="D12" s="58" t="s">
        <v>1272</v>
      </c>
      <c r="E12" s="249" t="s">
        <v>3221</v>
      </c>
      <c r="F12" s="346">
        <v>435108.54</v>
      </c>
      <c r="H12" s="346">
        <v>202542.83</v>
      </c>
      <c r="J12" s="250">
        <v>411871.84</v>
      </c>
      <c r="K12" s="250">
        <v>926429.39</v>
      </c>
      <c r="O12" s="232">
        <v>43220</v>
      </c>
      <c r="U12" s="250">
        <v>1804328.64</v>
      </c>
      <c r="X12" s="73">
        <v>64888.86</v>
      </c>
      <c r="AA12" s="73">
        <v>252840</v>
      </c>
      <c r="AC12" s="90">
        <v>265840</v>
      </c>
      <c r="AF12" s="90">
        <v>47376.15</v>
      </c>
      <c r="AG12" s="90">
        <v>63311.48</v>
      </c>
      <c r="AJ12" s="76">
        <f t="shared" si="1"/>
        <v>637651.37</v>
      </c>
      <c r="AK12" s="31">
        <f t="shared" si="2"/>
        <v>43220</v>
      </c>
      <c r="AL12" s="21">
        <f t="shared" si="3"/>
        <v>594431.37</v>
      </c>
      <c r="AM12" s="15">
        <f t="shared" si="4"/>
        <v>317728.86</v>
      </c>
      <c r="AN12" s="16">
        <f t="shared" si="5"/>
        <v>376527.63</v>
      </c>
      <c r="AO12" s="26">
        <f t="shared" si="6"/>
        <v>-58798.770000000019</v>
      </c>
    </row>
    <row r="13" spans="1:41" x14ac:dyDescent="0.2">
      <c r="A13" t="s">
        <v>536</v>
      </c>
      <c r="B13" t="s">
        <v>538</v>
      </c>
      <c r="C13" s="71">
        <v>2329</v>
      </c>
      <c r="D13" s="58" t="s">
        <v>1273</v>
      </c>
      <c r="E13" s="249" t="s">
        <v>3222</v>
      </c>
      <c r="F13" s="346">
        <v>271755.28000000003</v>
      </c>
      <c r="H13" s="346">
        <v>43336.91</v>
      </c>
      <c r="J13" s="250">
        <v>189513.97</v>
      </c>
      <c r="K13" s="250">
        <v>330685.59999999998</v>
      </c>
      <c r="O13" s="232">
        <v>17560</v>
      </c>
      <c r="R13" s="250">
        <v>35000</v>
      </c>
      <c r="U13" s="250">
        <v>667029.63</v>
      </c>
      <c r="X13" s="73">
        <v>43622.239999999998</v>
      </c>
      <c r="AA13" s="73">
        <v>107200</v>
      </c>
      <c r="AC13" s="90">
        <v>129304</v>
      </c>
      <c r="AF13" s="90">
        <v>168633.83</v>
      </c>
      <c r="AG13" s="90">
        <v>16276.46</v>
      </c>
      <c r="AJ13" s="76">
        <f t="shared" si="1"/>
        <v>315092.19000000006</v>
      </c>
      <c r="AK13" s="31">
        <f t="shared" si="2"/>
        <v>17560</v>
      </c>
      <c r="AL13" s="21">
        <f t="shared" si="3"/>
        <v>297532.19000000006</v>
      </c>
      <c r="AM13" s="15">
        <f t="shared" si="4"/>
        <v>150822.24</v>
      </c>
      <c r="AN13" s="16">
        <f t="shared" si="5"/>
        <v>314214.28999999998</v>
      </c>
      <c r="AO13" s="26">
        <f t="shared" si="6"/>
        <v>-163392.04999999999</v>
      </c>
    </row>
    <row r="14" spans="1:41" x14ac:dyDescent="0.2">
      <c r="A14" t="s">
        <v>536</v>
      </c>
      <c r="B14" t="s">
        <v>538</v>
      </c>
      <c r="C14" s="71">
        <v>2781</v>
      </c>
      <c r="D14" s="58" t="s">
        <v>1274</v>
      </c>
      <c r="E14" s="249" t="s">
        <v>3223</v>
      </c>
      <c r="F14" s="346">
        <v>196959.92</v>
      </c>
      <c r="G14" s="346">
        <v>20000</v>
      </c>
      <c r="H14" s="346">
        <v>278474.65000000002</v>
      </c>
      <c r="J14" s="250">
        <v>3</v>
      </c>
      <c r="K14" s="250">
        <v>337081.62</v>
      </c>
      <c r="O14" s="232">
        <v>23050</v>
      </c>
      <c r="R14" s="250">
        <v>15000</v>
      </c>
      <c r="U14" s="250">
        <v>818351.54</v>
      </c>
      <c r="X14" s="73">
        <v>220646.32</v>
      </c>
      <c r="AA14" s="73">
        <v>134060</v>
      </c>
      <c r="AC14" s="90">
        <v>188897</v>
      </c>
      <c r="AF14" s="90">
        <v>96007.26</v>
      </c>
      <c r="AG14" s="90">
        <v>9456.18</v>
      </c>
      <c r="AJ14" s="76">
        <f t="shared" si="1"/>
        <v>495434.57000000007</v>
      </c>
      <c r="AK14" s="31">
        <f t="shared" si="2"/>
        <v>23050</v>
      </c>
      <c r="AL14" s="21">
        <f t="shared" si="3"/>
        <v>472384.57000000007</v>
      </c>
      <c r="AM14" s="15">
        <f t="shared" si="4"/>
        <v>354706.32</v>
      </c>
      <c r="AN14" s="16">
        <f t="shared" si="5"/>
        <v>294360.44</v>
      </c>
      <c r="AO14" s="26">
        <f t="shared" si="6"/>
        <v>60345.880000000005</v>
      </c>
    </row>
    <row r="15" spans="1:41" x14ac:dyDescent="0.2">
      <c r="A15" t="s">
        <v>536</v>
      </c>
      <c r="B15" t="s">
        <v>538</v>
      </c>
      <c r="C15" s="71">
        <v>3427</v>
      </c>
      <c r="D15" s="58" t="s">
        <v>1275</v>
      </c>
      <c r="E15" s="249" t="s">
        <v>3224</v>
      </c>
      <c r="F15" s="346">
        <v>128846.52</v>
      </c>
      <c r="H15" s="346">
        <v>5975.9</v>
      </c>
      <c r="J15" s="250">
        <v>507348.98</v>
      </c>
      <c r="K15" s="250">
        <v>-70200.09</v>
      </c>
      <c r="O15" s="232">
        <v>34720</v>
      </c>
      <c r="P15" s="232">
        <v>178850</v>
      </c>
      <c r="Q15" s="232">
        <v>170.99</v>
      </c>
      <c r="U15" s="250">
        <v>3873985.05</v>
      </c>
      <c r="X15" s="73">
        <v>45538.879999999997</v>
      </c>
      <c r="AA15" s="73">
        <v>149070</v>
      </c>
      <c r="AC15" s="90">
        <v>161070</v>
      </c>
      <c r="AF15" s="90">
        <v>122182.51</v>
      </c>
      <c r="AG15" s="90">
        <v>53128.52</v>
      </c>
      <c r="AJ15" s="76">
        <f t="shared" si="1"/>
        <v>134822.42000000001</v>
      </c>
      <c r="AK15" s="31">
        <f t="shared" si="2"/>
        <v>213740.99</v>
      </c>
      <c r="AL15" s="21">
        <f t="shared" si="3"/>
        <v>-78918.569999999978</v>
      </c>
      <c r="AM15" s="15">
        <f t="shared" si="4"/>
        <v>194608.88</v>
      </c>
      <c r="AN15" s="16">
        <f t="shared" si="5"/>
        <v>336381.03</v>
      </c>
      <c r="AO15" s="26">
        <f t="shared" si="6"/>
        <v>-141772.15000000002</v>
      </c>
    </row>
    <row r="16" spans="1:41" x14ac:dyDescent="0.2">
      <c r="A16" t="s">
        <v>536</v>
      </c>
      <c r="B16" t="s">
        <v>538</v>
      </c>
      <c r="C16" s="71">
        <v>2582</v>
      </c>
      <c r="D16" s="58" t="s">
        <v>1276</v>
      </c>
      <c r="E16" s="249" t="s">
        <v>3225</v>
      </c>
      <c r="F16" s="346">
        <v>104581</v>
      </c>
      <c r="H16" s="346">
        <v>97297.05</v>
      </c>
      <c r="J16" s="250">
        <v>1485449.4</v>
      </c>
      <c r="K16" s="250">
        <v>172784.69</v>
      </c>
      <c r="O16" s="232">
        <v>50023</v>
      </c>
      <c r="P16" s="232">
        <v>-683.35</v>
      </c>
      <c r="U16" s="250">
        <v>2037072.22</v>
      </c>
      <c r="X16" s="73">
        <v>13750.11</v>
      </c>
      <c r="Y16" s="73">
        <v>30411</v>
      </c>
      <c r="AA16" s="73">
        <v>207680</v>
      </c>
      <c r="AC16" s="90">
        <v>257163</v>
      </c>
      <c r="AF16" s="90">
        <v>64601.09</v>
      </c>
      <c r="AG16" s="90">
        <v>26031.360000000001</v>
      </c>
      <c r="AJ16" s="76">
        <f t="shared" si="1"/>
        <v>201878.05</v>
      </c>
      <c r="AK16" s="31">
        <f t="shared" si="2"/>
        <v>49339.65</v>
      </c>
      <c r="AL16" s="21">
        <f t="shared" si="3"/>
        <v>152538.4</v>
      </c>
      <c r="AM16" s="15">
        <f t="shared" si="4"/>
        <v>251841.11</v>
      </c>
      <c r="AN16" s="16">
        <f t="shared" si="5"/>
        <v>347795.44999999995</v>
      </c>
      <c r="AO16" s="26">
        <f t="shared" si="6"/>
        <v>-95954.339999999967</v>
      </c>
    </row>
    <row r="17" spans="1:41" x14ac:dyDescent="0.2">
      <c r="A17" t="s">
        <v>536</v>
      </c>
      <c r="B17" t="s">
        <v>538</v>
      </c>
      <c r="C17" s="71">
        <v>1491</v>
      </c>
      <c r="D17" s="58" t="s">
        <v>1277</v>
      </c>
      <c r="E17" s="249" t="s">
        <v>3226</v>
      </c>
      <c r="F17" s="346">
        <v>217442.35</v>
      </c>
      <c r="H17" s="346">
        <v>47399.07</v>
      </c>
      <c r="J17" s="250">
        <v>136651.82</v>
      </c>
      <c r="K17" s="250">
        <v>453912.1</v>
      </c>
      <c r="N17" s="232">
        <v>20000</v>
      </c>
      <c r="O17" s="232">
        <v>69697</v>
      </c>
      <c r="S17" s="250">
        <v>7161.58</v>
      </c>
      <c r="U17" s="250">
        <v>2706524.69</v>
      </c>
      <c r="X17" s="73">
        <v>29092.42</v>
      </c>
      <c r="AA17" s="73">
        <v>211960</v>
      </c>
      <c r="AC17" s="90">
        <v>212644</v>
      </c>
      <c r="AF17" s="90">
        <v>121142.01</v>
      </c>
      <c r="AG17" s="90">
        <v>46917.16</v>
      </c>
      <c r="AJ17" s="76">
        <f t="shared" si="1"/>
        <v>264841.42</v>
      </c>
      <c r="AK17" s="31">
        <f t="shared" si="2"/>
        <v>89697</v>
      </c>
      <c r="AL17" s="21">
        <f t="shared" si="3"/>
        <v>175144.41999999998</v>
      </c>
      <c r="AM17" s="15">
        <f t="shared" si="4"/>
        <v>241052.41999999998</v>
      </c>
      <c r="AN17" s="16">
        <f t="shared" si="5"/>
        <v>380703.17000000004</v>
      </c>
      <c r="AO17" s="26">
        <f t="shared" si="6"/>
        <v>-139650.75000000006</v>
      </c>
    </row>
    <row r="18" spans="1:41" x14ac:dyDescent="0.2">
      <c r="A18" t="s">
        <v>536</v>
      </c>
      <c r="B18" t="s">
        <v>538</v>
      </c>
      <c r="C18" s="71">
        <v>2154</v>
      </c>
      <c r="D18" s="58" t="s">
        <v>1278</v>
      </c>
      <c r="E18" s="249" t="s">
        <v>3227</v>
      </c>
      <c r="F18" s="346">
        <v>133643.91</v>
      </c>
      <c r="G18" s="346">
        <v>44600</v>
      </c>
      <c r="H18" s="346">
        <v>320189.95</v>
      </c>
      <c r="J18" s="250">
        <v>1994016.06</v>
      </c>
      <c r="K18" s="250">
        <v>276463.7</v>
      </c>
      <c r="N18" s="232">
        <v>22000</v>
      </c>
      <c r="O18" s="232">
        <v>45750</v>
      </c>
      <c r="R18" s="250">
        <v>24000</v>
      </c>
      <c r="U18" s="250">
        <v>865508.28</v>
      </c>
      <c r="X18" s="73">
        <v>149704.84</v>
      </c>
      <c r="AA18" s="73">
        <v>171720</v>
      </c>
      <c r="AC18" s="90">
        <v>217172</v>
      </c>
      <c r="AF18" s="90">
        <v>94378.12</v>
      </c>
      <c r="AG18" s="90">
        <v>27453.48</v>
      </c>
      <c r="AJ18" s="76">
        <f t="shared" si="1"/>
        <v>498433.86</v>
      </c>
      <c r="AK18" s="31">
        <f t="shared" si="2"/>
        <v>67750</v>
      </c>
      <c r="AL18" s="21">
        <f t="shared" si="3"/>
        <v>430683.86</v>
      </c>
      <c r="AM18" s="15">
        <f t="shared" si="4"/>
        <v>321424.83999999997</v>
      </c>
      <c r="AN18" s="16">
        <f t="shared" si="5"/>
        <v>339003.6</v>
      </c>
      <c r="AO18" s="26">
        <f t="shared" si="6"/>
        <v>-17578.760000000009</v>
      </c>
    </row>
    <row r="19" spans="1:41" x14ac:dyDescent="0.2">
      <c r="A19" t="s">
        <v>536</v>
      </c>
      <c r="B19" t="s">
        <v>538</v>
      </c>
      <c r="C19" s="71">
        <v>3909</v>
      </c>
      <c r="D19" s="58" t="s">
        <v>1279</v>
      </c>
      <c r="E19" s="249" t="s">
        <v>3228</v>
      </c>
      <c r="F19" s="346">
        <v>420563.97</v>
      </c>
      <c r="H19" s="346">
        <v>47343.02</v>
      </c>
      <c r="J19" s="250">
        <v>21298.33</v>
      </c>
      <c r="K19" s="250">
        <v>174849.94</v>
      </c>
      <c r="O19" s="232">
        <v>16166</v>
      </c>
      <c r="R19" s="250">
        <v>90000</v>
      </c>
      <c r="S19" s="250">
        <v>10715</v>
      </c>
      <c r="U19" s="250">
        <v>2831701.19</v>
      </c>
      <c r="X19" s="73">
        <v>26373.15</v>
      </c>
      <c r="Y19" s="73">
        <v>299670</v>
      </c>
      <c r="AA19" s="73">
        <v>186780</v>
      </c>
      <c r="AC19" s="90">
        <v>212546</v>
      </c>
      <c r="AF19" s="90">
        <v>68151.64</v>
      </c>
      <c r="AG19" s="90">
        <v>48860.95</v>
      </c>
      <c r="AJ19" s="76">
        <f t="shared" si="1"/>
        <v>467906.99</v>
      </c>
      <c r="AK19" s="31">
        <f t="shared" si="2"/>
        <v>16166</v>
      </c>
      <c r="AL19" s="21">
        <f t="shared" si="3"/>
        <v>451740.99</v>
      </c>
      <c r="AM19" s="15">
        <f t="shared" si="4"/>
        <v>512823.15</v>
      </c>
      <c r="AN19" s="16">
        <f t="shared" si="5"/>
        <v>329558.59000000003</v>
      </c>
      <c r="AO19" s="26">
        <f t="shared" si="6"/>
        <v>183264.56</v>
      </c>
    </row>
    <row r="20" spans="1:41" x14ac:dyDescent="0.2">
      <c r="A20" t="s">
        <v>536</v>
      </c>
      <c r="B20" t="s">
        <v>538</v>
      </c>
      <c r="C20" s="71">
        <v>2875</v>
      </c>
      <c r="D20" s="58" t="s">
        <v>1280</v>
      </c>
      <c r="E20" s="249" t="s">
        <v>3229</v>
      </c>
      <c r="F20" s="346">
        <v>730709.09</v>
      </c>
      <c r="H20" s="346">
        <v>189965.03</v>
      </c>
      <c r="J20" s="250">
        <v>2474126.67</v>
      </c>
      <c r="K20" s="250">
        <v>557771.97</v>
      </c>
      <c r="O20" s="232">
        <v>13300</v>
      </c>
      <c r="Q20" s="232">
        <v>120</v>
      </c>
      <c r="R20" s="250">
        <v>90000</v>
      </c>
      <c r="U20" s="250">
        <v>5546813.3099999996</v>
      </c>
      <c r="X20" s="73">
        <v>55873.440000000002</v>
      </c>
      <c r="Y20" s="73">
        <v>285000</v>
      </c>
      <c r="AA20" s="73">
        <v>248580</v>
      </c>
      <c r="AC20" s="90">
        <v>259779.4</v>
      </c>
      <c r="AF20" s="90">
        <v>82530.210000000006</v>
      </c>
      <c r="AG20" s="90">
        <v>44607.199999999997</v>
      </c>
      <c r="AJ20" s="76">
        <f t="shared" si="1"/>
        <v>920674.12</v>
      </c>
      <c r="AK20" s="31">
        <f t="shared" si="2"/>
        <v>13420</v>
      </c>
      <c r="AL20" s="21">
        <f t="shared" si="3"/>
        <v>907254.12</v>
      </c>
      <c r="AM20" s="15">
        <f t="shared" si="4"/>
        <v>589453.43999999994</v>
      </c>
      <c r="AN20" s="16">
        <f t="shared" si="5"/>
        <v>386916.81</v>
      </c>
      <c r="AO20" s="26">
        <f t="shared" si="6"/>
        <v>202536.62999999995</v>
      </c>
    </row>
    <row r="21" spans="1:41" x14ac:dyDescent="0.2">
      <c r="A21" t="s">
        <v>536</v>
      </c>
      <c r="B21" t="s">
        <v>538</v>
      </c>
      <c r="C21" s="71">
        <v>4102</v>
      </c>
      <c r="D21" s="58" t="s">
        <v>1281</v>
      </c>
      <c r="E21" s="249" t="s">
        <v>3230</v>
      </c>
      <c r="F21" s="346">
        <v>687153.92</v>
      </c>
      <c r="H21" s="346">
        <v>79304.789999999994</v>
      </c>
      <c r="J21" s="250">
        <v>2433104.7000000002</v>
      </c>
      <c r="K21" s="250">
        <v>1290157.55</v>
      </c>
      <c r="N21" s="232">
        <v>4000</v>
      </c>
      <c r="O21" s="232">
        <v>27853</v>
      </c>
      <c r="R21" s="250">
        <v>69000</v>
      </c>
      <c r="U21" s="250">
        <v>1606327.04</v>
      </c>
      <c r="X21" s="73">
        <v>130016.38</v>
      </c>
      <c r="AA21" s="73">
        <v>381080</v>
      </c>
      <c r="AC21" s="90">
        <v>474662</v>
      </c>
      <c r="AF21" s="90">
        <v>80786.080000000002</v>
      </c>
      <c r="AG21" s="90">
        <v>62266.36</v>
      </c>
      <c r="AJ21" s="76">
        <f t="shared" si="1"/>
        <v>766458.71000000008</v>
      </c>
      <c r="AK21" s="31">
        <f t="shared" si="2"/>
        <v>31853</v>
      </c>
      <c r="AL21" s="21">
        <f t="shared" si="3"/>
        <v>734605.71000000008</v>
      </c>
      <c r="AM21" s="15">
        <f t="shared" si="4"/>
        <v>511096.38</v>
      </c>
      <c r="AN21" s="16">
        <f t="shared" si="5"/>
        <v>617714.43999999994</v>
      </c>
      <c r="AO21" s="26">
        <f t="shared" si="6"/>
        <v>-106618.05999999994</v>
      </c>
    </row>
    <row r="22" spans="1:41" x14ac:dyDescent="0.2">
      <c r="A22" t="s">
        <v>536</v>
      </c>
      <c r="B22" t="s">
        <v>538</v>
      </c>
      <c r="C22" s="71">
        <v>3593</v>
      </c>
      <c r="D22" s="58" t="s">
        <v>1282</v>
      </c>
      <c r="E22" s="249" t="s">
        <v>3231</v>
      </c>
      <c r="F22" s="346">
        <v>820226.09</v>
      </c>
      <c r="H22" s="346">
        <v>122790.58</v>
      </c>
      <c r="J22" s="250">
        <v>1756900.17</v>
      </c>
      <c r="K22" s="250">
        <v>488602.97</v>
      </c>
      <c r="O22" s="232">
        <v>45389</v>
      </c>
      <c r="Q22" s="232">
        <v>698</v>
      </c>
      <c r="R22" s="250">
        <v>18000</v>
      </c>
      <c r="U22" s="250">
        <v>1373222.93</v>
      </c>
      <c r="X22" s="73">
        <v>6360</v>
      </c>
      <c r="AA22" s="73">
        <v>143420</v>
      </c>
      <c r="AC22" s="90">
        <v>165404</v>
      </c>
      <c r="AF22" s="90">
        <v>49164.43</v>
      </c>
      <c r="AG22" s="90">
        <v>36634</v>
      </c>
      <c r="AJ22" s="76">
        <f t="shared" si="1"/>
        <v>943016.66999999993</v>
      </c>
      <c r="AK22" s="31">
        <f t="shared" si="2"/>
        <v>46087</v>
      </c>
      <c r="AL22" s="21">
        <f t="shared" si="3"/>
        <v>896929.66999999993</v>
      </c>
      <c r="AM22" s="15">
        <f t="shared" si="4"/>
        <v>149780</v>
      </c>
      <c r="AN22" s="16">
        <f t="shared" si="5"/>
        <v>251202.43</v>
      </c>
      <c r="AO22" s="26">
        <f t="shared" si="6"/>
        <v>-101422.43</v>
      </c>
    </row>
    <row r="23" spans="1:41" x14ac:dyDescent="0.2">
      <c r="A23" t="s">
        <v>536</v>
      </c>
      <c r="B23" t="s">
        <v>538</v>
      </c>
      <c r="C23" s="71">
        <v>2119</v>
      </c>
      <c r="D23" s="58" t="s">
        <v>1283</v>
      </c>
      <c r="E23" s="249" t="s">
        <v>3232</v>
      </c>
      <c r="F23" s="346">
        <v>287721.40000000002</v>
      </c>
      <c r="H23" s="346">
        <v>71126.48</v>
      </c>
      <c r="J23" s="250">
        <v>1897169.83</v>
      </c>
      <c r="K23" s="250">
        <v>304679</v>
      </c>
      <c r="O23" s="232">
        <v>6830</v>
      </c>
      <c r="U23" s="250">
        <v>466379.49</v>
      </c>
      <c r="X23" s="73">
        <v>41035.9</v>
      </c>
      <c r="AA23" s="73">
        <v>147080</v>
      </c>
      <c r="AC23" s="90">
        <v>186005</v>
      </c>
      <c r="AF23" s="90">
        <v>66242.89</v>
      </c>
      <c r="AG23" s="90">
        <v>34951.1</v>
      </c>
      <c r="AJ23" s="76">
        <f t="shared" si="1"/>
        <v>358847.88</v>
      </c>
      <c r="AK23" s="31">
        <f t="shared" si="2"/>
        <v>6830</v>
      </c>
      <c r="AL23" s="21">
        <f t="shared" si="3"/>
        <v>352017.88</v>
      </c>
      <c r="AM23" s="15">
        <f t="shared" si="4"/>
        <v>188115.9</v>
      </c>
      <c r="AN23" s="16">
        <f t="shared" si="5"/>
        <v>287198.99</v>
      </c>
      <c r="AO23" s="26">
        <f t="shared" si="6"/>
        <v>-99083.09</v>
      </c>
    </row>
    <row r="24" spans="1:41" x14ac:dyDescent="0.2">
      <c r="A24" t="s">
        <v>536</v>
      </c>
      <c r="B24" t="s">
        <v>538</v>
      </c>
      <c r="C24" s="71">
        <v>2646</v>
      </c>
      <c r="D24" s="58" t="s">
        <v>1284</v>
      </c>
      <c r="E24" s="249" t="s">
        <v>3233</v>
      </c>
      <c r="F24" s="346">
        <v>39022.86</v>
      </c>
      <c r="H24" s="346">
        <v>161400.16</v>
      </c>
      <c r="J24" s="250">
        <v>194905.74</v>
      </c>
      <c r="K24" s="250">
        <v>364596.16</v>
      </c>
      <c r="N24" s="232">
        <v>50000</v>
      </c>
      <c r="O24" s="232">
        <v>32720</v>
      </c>
      <c r="R24" s="250">
        <v>30000</v>
      </c>
      <c r="U24" s="250">
        <v>1804328.64</v>
      </c>
      <c r="X24" s="73">
        <v>81708.23</v>
      </c>
      <c r="AC24" s="90">
        <v>21912</v>
      </c>
      <c r="AF24" s="90">
        <v>114020.01</v>
      </c>
      <c r="AG24" s="90">
        <v>33580.6</v>
      </c>
      <c r="AJ24" s="76">
        <f t="shared" si="1"/>
        <v>200423.02000000002</v>
      </c>
      <c r="AK24" s="31">
        <f t="shared" si="2"/>
        <v>82720</v>
      </c>
      <c r="AL24" s="21">
        <f t="shared" si="3"/>
        <v>117703.02000000002</v>
      </c>
      <c r="AM24" s="15">
        <f t="shared" si="4"/>
        <v>81708.23</v>
      </c>
      <c r="AN24" s="16">
        <f t="shared" si="5"/>
        <v>169512.61000000002</v>
      </c>
      <c r="AO24" s="26">
        <f t="shared" si="6"/>
        <v>-87804.380000000019</v>
      </c>
    </row>
    <row r="25" spans="1:41" x14ac:dyDescent="0.2">
      <c r="A25" t="s">
        <v>536</v>
      </c>
      <c r="B25" t="s">
        <v>538</v>
      </c>
      <c r="C25" s="71">
        <v>6232</v>
      </c>
      <c r="D25" s="58" t="s">
        <v>1285</v>
      </c>
      <c r="E25" s="249" t="s">
        <v>3234</v>
      </c>
      <c r="F25" s="346">
        <v>151976.15</v>
      </c>
      <c r="H25" s="346">
        <v>340557.56</v>
      </c>
      <c r="J25" s="250">
        <v>413188.98</v>
      </c>
      <c r="K25" s="250">
        <v>215713.07</v>
      </c>
      <c r="O25" s="232">
        <v>52292</v>
      </c>
      <c r="P25" s="232">
        <v>360</v>
      </c>
      <c r="R25" s="250">
        <v>28800</v>
      </c>
      <c r="U25" s="250">
        <v>1601555.91</v>
      </c>
      <c r="X25" s="73">
        <v>21200</v>
      </c>
      <c r="Y25" s="73">
        <v>21720</v>
      </c>
      <c r="AA25" s="73">
        <v>240580</v>
      </c>
      <c r="AC25" s="90">
        <v>293812</v>
      </c>
      <c r="AF25" s="90">
        <v>102327.31</v>
      </c>
      <c r="AG25" s="90">
        <v>11184.66</v>
      </c>
      <c r="AJ25" s="76">
        <f t="shared" si="1"/>
        <v>492533.70999999996</v>
      </c>
      <c r="AK25" s="31">
        <f t="shared" si="2"/>
        <v>52652</v>
      </c>
      <c r="AL25" s="21">
        <f t="shared" si="3"/>
        <v>439881.70999999996</v>
      </c>
      <c r="AM25" s="15">
        <f t="shared" si="4"/>
        <v>283500</v>
      </c>
      <c r="AN25" s="16">
        <f t="shared" si="5"/>
        <v>407323.97</v>
      </c>
      <c r="AO25" s="26">
        <f t="shared" si="6"/>
        <v>-123823.96999999997</v>
      </c>
    </row>
    <row r="26" spans="1:41" x14ac:dyDescent="0.2">
      <c r="A26" t="s">
        <v>536</v>
      </c>
      <c r="B26" t="s">
        <v>538</v>
      </c>
      <c r="C26" s="71">
        <v>5126</v>
      </c>
      <c r="D26" s="58" t="s">
        <v>1286</v>
      </c>
      <c r="E26" s="249" t="s">
        <v>3235</v>
      </c>
      <c r="F26" s="346">
        <v>120859.86</v>
      </c>
      <c r="H26" s="346">
        <v>67811.08</v>
      </c>
      <c r="J26" s="250">
        <v>48068.42</v>
      </c>
      <c r="K26" s="250">
        <v>298856.40000000002</v>
      </c>
      <c r="O26" s="232">
        <v>21786</v>
      </c>
      <c r="Q26" s="232">
        <v>0</v>
      </c>
      <c r="R26" s="250">
        <v>52800</v>
      </c>
      <c r="U26" s="250">
        <v>1188537.31</v>
      </c>
      <c r="X26" s="73">
        <v>115057.56</v>
      </c>
      <c r="AA26" s="73">
        <v>202160</v>
      </c>
      <c r="AC26" s="90">
        <v>223659</v>
      </c>
      <c r="AF26" s="90">
        <v>60423.26</v>
      </c>
      <c r="AG26" s="90">
        <v>28058.76</v>
      </c>
      <c r="AJ26" s="76">
        <f t="shared" si="1"/>
        <v>188670.94</v>
      </c>
      <c r="AK26" s="31">
        <f t="shared" si="2"/>
        <v>21786</v>
      </c>
      <c r="AL26" s="21">
        <f t="shared" si="3"/>
        <v>166884.94</v>
      </c>
      <c r="AM26" s="15">
        <f t="shared" si="4"/>
        <v>317217.56</v>
      </c>
      <c r="AN26" s="16">
        <f t="shared" si="5"/>
        <v>312141.02</v>
      </c>
      <c r="AO26" s="26">
        <f t="shared" si="6"/>
        <v>5076.539999999979</v>
      </c>
    </row>
    <row r="27" spans="1:41" x14ac:dyDescent="0.2">
      <c r="A27" t="s">
        <v>536</v>
      </c>
      <c r="B27" t="s">
        <v>538</v>
      </c>
      <c r="C27" s="71">
        <v>2780</v>
      </c>
      <c r="D27" s="58" t="s">
        <v>1287</v>
      </c>
      <c r="E27" s="249" t="s">
        <v>3355</v>
      </c>
      <c r="F27" s="346">
        <v>386610.18</v>
      </c>
      <c r="H27" s="346">
        <v>71222</v>
      </c>
      <c r="J27" s="250">
        <v>687716.56</v>
      </c>
      <c r="K27" s="250">
        <v>370818.67</v>
      </c>
      <c r="O27" s="232">
        <v>39689</v>
      </c>
      <c r="P27" s="232">
        <v>299860</v>
      </c>
      <c r="Q27" s="232">
        <v>415886.05</v>
      </c>
      <c r="S27" s="250">
        <v>14425.64</v>
      </c>
      <c r="U27" s="250">
        <v>3378480.39</v>
      </c>
      <c r="X27" s="73">
        <v>0</v>
      </c>
      <c r="AA27" s="73">
        <v>39540</v>
      </c>
      <c r="AC27" s="90">
        <v>77262</v>
      </c>
      <c r="AF27" s="90">
        <v>57305.78</v>
      </c>
      <c r="AG27" s="90">
        <v>843.33</v>
      </c>
      <c r="AJ27" s="76">
        <f t="shared" si="1"/>
        <v>457832.18</v>
      </c>
      <c r="AK27" s="31">
        <f t="shared" si="2"/>
        <v>755435.05</v>
      </c>
      <c r="AL27" s="21">
        <f t="shared" si="3"/>
        <v>-297602.87000000005</v>
      </c>
      <c r="AM27" s="15">
        <f t="shared" si="4"/>
        <v>39540</v>
      </c>
      <c r="AN27" s="16">
        <f t="shared" si="5"/>
        <v>135411.10999999999</v>
      </c>
      <c r="AO27" s="26">
        <f t="shared" si="6"/>
        <v>-95871.109999999986</v>
      </c>
    </row>
    <row r="28" spans="1:41" x14ac:dyDescent="0.2">
      <c r="A28" t="s">
        <v>536</v>
      </c>
      <c r="B28" t="s">
        <v>538</v>
      </c>
      <c r="C28" s="71">
        <v>2904</v>
      </c>
      <c r="D28" s="58" t="s">
        <v>1288</v>
      </c>
      <c r="E28" s="249" t="s">
        <v>3360</v>
      </c>
      <c r="F28" s="346">
        <v>191114.31</v>
      </c>
      <c r="H28" s="346">
        <v>145314.45000000001</v>
      </c>
      <c r="J28" s="250">
        <v>3469288.83</v>
      </c>
      <c r="K28" s="250">
        <v>281477.8</v>
      </c>
      <c r="O28" s="232">
        <v>36224</v>
      </c>
      <c r="Q28" s="232">
        <v>-43.18</v>
      </c>
      <c r="T28" s="250">
        <v>25000</v>
      </c>
      <c r="U28" s="250">
        <v>4652638.84</v>
      </c>
      <c r="X28" s="73">
        <v>41819.050000000003</v>
      </c>
      <c r="AA28" s="73">
        <v>50400</v>
      </c>
      <c r="AC28" s="90">
        <v>72060</v>
      </c>
      <c r="AF28" s="90">
        <v>43319.49</v>
      </c>
      <c r="AG28" s="90">
        <v>40579.19</v>
      </c>
      <c r="AJ28" s="76">
        <f t="shared" si="1"/>
        <v>336428.76</v>
      </c>
      <c r="AK28" s="31">
        <f t="shared" si="2"/>
        <v>36180.82</v>
      </c>
      <c r="AL28" s="21">
        <f t="shared" si="3"/>
        <v>300247.94</v>
      </c>
      <c r="AM28" s="15">
        <f t="shared" si="4"/>
        <v>92219.05</v>
      </c>
      <c r="AN28" s="16">
        <f t="shared" si="5"/>
        <v>155958.68</v>
      </c>
      <c r="AO28" s="26">
        <f t="shared" si="6"/>
        <v>-63739.62999999999</v>
      </c>
    </row>
    <row r="29" spans="1:41" x14ac:dyDescent="0.2">
      <c r="A29" t="s">
        <v>541</v>
      </c>
      <c r="B29" t="s">
        <v>542</v>
      </c>
      <c r="C29" s="71">
        <v>3964</v>
      </c>
      <c r="D29" s="58" t="s">
        <v>1289</v>
      </c>
      <c r="E29" s="249" t="s">
        <v>3236</v>
      </c>
      <c r="F29" s="346">
        <v>42088.84</v>
      </c>
      <c r="H29" s="346">
        <v>34986.730000000003</v>
      </c>
      <c r="J29" s="250">
        <v>2166187.0099999998</v>
      </c>
      <c r="K29" s="250">
        <v>238138.04</v>
      </c>
      <c r="T29" s="250">
        <v>-1255164.97</v>
      </c>
      <c r="U29" s="250">
        <v>3908830.71</v>
      </c>
      <c r="X29" s="73">
        <v>33709.760000000002</v>
      </c>
      <c r="AA29" s="73">
        <v>249560</v>
      </c>
      <c r="AB29" s="73">
        <v>83900</v>
      </c>
      <c r="AC29" s="90">
        <v>349356</v>
      </c>
      <c r="AE29" s="90">
        <v>640</v>
      </c>
      <c r="AF29" s="90">
        <v>137627.1</v>
      </c>
      <c r="AG29" s="90">
        <v>40824.78</v>
      </c>
      <c r="AI29" s="90">
        <v>10000</v>
      </c>
      <c r="AJ29" s="76">
        <f t="shared" si="1"/>
        <v>77075.570000000007</v>
      </c>
      <c r="AK29" s="31">
        <f t="shared" si="2"/>
        <v>0</v>
      </c>
      <c r="AL29" s="21">
        <f t="shared" si="3"/>
        <v>77075.570000000007</v>
      </c>
      <c r="AM29" s="15">
        <f t="shared" si="4"/>
        <v>367169.76</v>
      </c>
      <c r="AN29" s="16">
        <f t="shared" si="5"/>
        <v>538447.88</v>
      </c>
      <c r="AO29" s="26">
        <f t="shared" si="6"/>
        <v>-171278.12</v>
      </c>
    </row>
    <row r="30" spans="1:41" x14ac:dyDescent="0.2">
      <c r="A30" t="s">
        <v>541</v>
      </c>
      <c r="B30" t="s">
        <v>542</v>
      </c>
      <c r="C30" s="71">
        <v>5112</v>
      </c>
      <c r="D30" s="58" t="s">
        <v>1290</v>
      </c>
      <c r="E30" s="249" t="s">
        <v>3237</v>
      </c>
      <c r="F30" s="346">
        <v>269679.65000000002</v>
      </c>
      <c r="H30" s="346">
        <v>253388.33</v>
      </c>
      <c r="J30" s="250">
        <v>857112</v>
      </c>
      <c r="K30" s="250">
        <v>445793</v>
      </c>
      <c r="Q30" s="232">
        <v>1063.5</v>
      </c>
      <c r="T30" s="250">
        <v>-2796915.05</v>
      </c>
      <c r="U30" s="250">
        <v>4779390.07</v>
      </c>
      <c r="X30" s="73">
        <v>30395.18</v>
      </c>
      <c r="AA30" s="73">
        <v>222040</v>
      </c>
      <c r="AC30" s="90">
        <v>250581</v>
      </c>
      <c r="AE30" s="90">
        <v>1120</v>
      </c>
      <c r="AF30" s="90">
        <v>131443.29999999999</v>
      </c>
      <c r="AG30" s="90">
        <v>25912</v>
      </c>
      <c r="AJ30" s="76">
        <f t="shared" si="1"/>
        <v>523067.98</v>
      </c>
      <c r="AK30" s="31">
        <f t="shared" si="2"/>
        <v>1063.5</v>
      </c>
      <c r="AL30" s="21">
        <f t="shared" si="3"/>
        <v>522004.47999999998</v>
      </c>
      <c r="AM30" s="15">
        <f t="shared" si="4"/>
        <v>252435.18</v>
      </c>
      <c r="AN30" s="16">
        <f t="shared" si="5"/>
        <v>409056.3</v>
      </c>
      <c r="AO30" s="26">
        <f t="shared" si="6"/>
        <v>-156621.12</v>
      </c>
    </row>
    <row r="31" spans="1:41" x14ac:dyDescent="0.2">
      <c r="A31" t="s">
        <v>541</v>
      </c>
      <c r="B31" t="s">
        <v>542</v>
      </c>
      <c r="C31" s="71">
        <v>2863</v>
      </c>
      <c r="D31" s="58" t="s">
        <v>1291</v>
      </c>
      <c r="E31" s="249" t="s">
        <v>3238</v>
      </c>
      <c r="F31" s="346">
        <v>194578.21</v>
      </c>
      <c r="H31" s="346">
        <v>50444.71</v>
      </c>
      <c r="K31" s="250">
        <v>375215.7</v>
      </c>
      <c r="U31" s="250">
        <v>1728640.99</v>
      </c>
      <c r="X31" s="73">
        <v>96358.43</v>
      </c>
      <c r="AA31" s="73">
        <v>240000</v>
      </c>
      <c r="AC31" s="90">
        <v>260660</v>
      </c>
      <c r="AF31" s="90">
        <v>198301.85</v>
      </c>
      <c r="AG31" s="90">
        <v>18911.32</v>
      </c>
      <c r="AJ31" s="76">
        <f t="shared" si="1"/>
        <v>245022.91999999998</v>
      </c>
      <c r="AK31" s="31">
        <f t="shared" si="2"/>
        <v>0</v>
      </c>
      <c r="AL31" s="21">
        <f t="shared" si="3"/>
        <v>245022.91999999998</v>
      </c>
      <c r="AM31" s="15">
        <f t="shared" si="4"/>
        <v>336358.43</v>
      </c>
      <c r="AN31" s="16">
        <f t="shared" si="5"/>
        <v>477873.17</v>
      </c>
      <c r="AO31" s="26">
        <f t="shared" si="6"/>
        <v>-141514.74</v>
      </c>
    </row>
    <row r="32" spans="1:41" x14ac:dyDescent="0.2">
      <c r="A32" t="s">
        <v>541</v>
      </c>
      <c r="B32" t="s">
        <v>542</v>
      </c>
      <c r="C32" s="71">
        <v>3378</v>
      </c>
      <c r="D32" s="58" t="s">
        <v>1292</v>
      </c>
      <c r="E32" s="249" t="s">
        <v>3239</v>
      </c>
      <c r="F32" s="346">
        <v>109401.58</v>
      </c>
      <c r="H32" s="346">
        <v>73902.62</v>
      </c>
      <c r="J32" s="250">
        <v>3319143.39</v>
      </c>
      <c r="K32" s="250">
        <v>136133.19</v>
      </c>
      <c r="O32" s="232">
        <v>327.10000000000002</v>
      </c>
      <c r="U32" s="250">
        <v>2399403.2599999998</v>
      </c>
      <c r="X32" s="73">
        <v>180326</v>
      </c>
      <c r="AC32" s="90">
        <v>44021</v>
      </c>
      <c r="AF32" s="90">
        <v>87490.62</v>
      </c>
      <c r="AG32" s="90">
        <v>26909.1</v>
      </c>
      <c r="AJ32" s="76">
        <f t="shared" si="1"/>
        <v>183304.2</v>
      </c>
      <c r="AK32" s="31">
        <f t="shared" si="2"/>
        <v>327.10000000000002</v>
      </c>
      <c r="AL32" s="21">
        <f t="shared" si="3"/>
        <v>182977.1</v>
      </c>
      <c r="AM32" s="15">
        <f t="shared" si="4"/>
        <v>180326</v>
      </c>
      <c r="AN32" s="16">
        <f t="shared" si="5"/>
        <v>158420.72</v>
      </c>
      <c r="AO32" s="26">
        <f t="shared" si="6"/>
        <v>21905.279999999999</v>
      </c>
    </row>
    <row r="33" spans="1:41" x14ac:dyDescent="0.2">
      <c r="A33" t="s">
        <v>541</v>
      </c>
      <c r="B33" t="s">
        <v>542</v>
      </c>
      <c r="C33" s="71">
        <v>3946</v>
      </c>
      <c r="D33" s="58" t="s">
        <v>1293</v>
      </c>
      <c r="E33" s="249" t="s">
        <v>3240</v>
      </c>
      <c r="F33" s="346">
        <v>483534.87</v>
      </c>
      <c r="H33" s="346">
        <v>77585.34</v>
      </c>
      <c r="J33" s="250">
        <v>11222636.48</v>
      </c>
      <c r="K33" s="250">
        <v>429741.53</v>
      </c>
      <c r="Q33" s="232">
        <v>241.45</v>
      </c>
      <c r="T33" s="250">
        <v>12405553.76</v>
      </c>
      <c r="X33" s="73">
        <v>10071.1</v>
      </c>
      <c r="AA33" s="73">
        <v>147090</v>
      </c>
      <c r="AB33" s="73">
        <v>66000</v>
      </c>
      <c r="AC33" s="90">
        <v>264553</v>
      </c>
      <c r="AE33" s="90">
        <v>8112</v>
      </c>
      <c r="AF33" s="90">
        <v>115287.47</v>
      </c>
      <c r="AG33" s="90">
        <v>34709.82</v>
      </c>
      <c r="AI33" s="90">
        <v>10000</v>
      </c>
      <c r="AJ33" s="76">
        <f t="shared" si="1"/>
        <v>561120.21</v>
      </c>
      <c r="AK33" s="31">
        <f t="shared" si="2"/>
        <v>241.45</v>
      </c>
      <c r="AL33" s="21">
        <f t="shared" si="3"/>
        <v>560878.76</v>
      </c>
      <c r="AM33" s="15">
        <f t="shared" si="4"/>
        <v>223161.1</v>
      </c>
      <c r="AN33" s="16">
        <f t="shared" si="5"/>
        <v>432662.29</v>
      </c>
      <c r="AO33" s="26">
        <f t="shared" si="6"/>
        <v>-209501.18999999997</v>
      </c>
    </row>
    <row r="34" spans="1:41" x14ac:dyDescent="0.2">
      <c r="A34" t="s">
        <v>541</v>
      </c>
      <c r="B34" t="s">
        <v>542</v>
      </c>
      <c r="C34" s="71">
        <v>4332</v>
      </c>
      <c r="D34" s="58" t="s">
        <v>1294</v>
      </c>
      <c r="E34" s="249" t="s">
        <v>3241</v>
      </c>
      <c r="F34" s="346">
        <v>579217.6</v>
      </c>
      <c r="H34" s="346">
        <v>44413.49</v>
      </c>
      <c r="J34" s="250">
        <v>849439.69</v>
      </c>
      <c r="K34" s="250">
        <v>70122.87</v>
      </c>
      <c r="Q34" s="232">
        <v>62516.77</v>
      </c>
      <c r="U34" s="250">
        <v>2109112.34</v>
      </c>
      <c r="X34" s="73">
        <v>70567.62</v>
      </c>
      <c r="AC34" s="90">
        <v>54639</v>
      </c>
      <c r="AE34" s="90">
        <v>2000</v>
      </c>
      <c r="AF34" s="90">
        <v>103121.79</v>
      </c>
      <c r="AG34" s="90">
        <v>23743.29</v>
      </c>
      <c r="AJ34" s="76">
        <f t="shared" si="1"/>
        <v>623631.09</v>
      </c>
      <c r="AK34" s="31">
        <f t="shared" si="2"/>
        <v>62516.77</v>
      </c>
      <c r="AL34" s="21">
        <f t="shared" si="3"/>
        <v>561114.31999999995</v>
      </c>
      <c r="AM34" s="15">
        <f t="shared" si="4"/>
        <v>70567.62</v>
      </c>
      <c r="AN34" s="16">
        <f t="shared" si="5"/>
        <v>183504.08</v>
      </c>
      <c r="AO34" s="26">
        <f t="shared" si="6"/>
        <v>-112936.45999999999</v>
      </c>
    </row>
    <row r="35" spans="1:41" x14ac:dyDescent="0.2">
      <c r="A35" t="s">
        <v>541</v>
      </c>
      <c r="B35" t="s">
        <v>542</v>
      </c>
      <c r="C35" s="71">
        <v>2103</v>
      </c>
      <c r="D35" s="58" t="s">
        <v>1295</v>
      </c>
      <c r="E35" s="249" t="s">
        <v>3242</v>
      </c>
      <c r="F35" s="346">
        <v>154200.82</v>
      </c>
      <c r="H35" s="346">
        <v>43930.28</v>
      </c>
      <c r="J35" s="250">
        <v>2090507.56</v>
      </c>
      <c r="K35" s="250">
        <v>307906.48</v>
      </c>
      <c r="S35" s="250">
        <v>-67697.34</v>
      </c>
      <c r="T35" s="250">
        <v>879294.19</v>
      </c>
      <c r="U35" s="250">
        <v>2003005.18</v>
      </c>
      <c r="X35" s="73">
        <v>44908.35</v>
      </c>
      <c r="AC35" s="90">
        <v>109145</v>
      </c>
      <c r="AE35" s="90">
        <v>5300</v>
      </c>
      <c r="AF35" s="90">
        <v>105220.4</v>
      </c>
      <c r="AG35" s="90">
        <v>34779.839999999997</v>
      </c>
      <c r="AI35" s="90">
        <v>10000</v>
      </c>
      <c r="AJ35" s="76">
        <f t="shared" si="1"/>
        <v>198131.1</v>
      </c>
      <c r="AK35" s="31">
        <f t="shared" si="2"/>
        <v>0</v>
      </c>
      <c r="AL35" s="21">
        <f t="shared" si="3"/>
        <v>198131.1</v>
      </c>
      <c r="AM35" s="15">
        <f t="shared" si="4"/>
        <v>44908.35</v>
      </c>
      <c r="AN35" s="16">
        <f t="shared" si="5"/>
        <v>264445.24</v>
      </c>
      <c r="AO35" s="26">
        <f t="shared" si="6"/>
        <v>-219536.88999999998</v>
      </c>
    </row>
    <row r="36" spans="1:41" x14ac:dyDescent="0.2">
      <c r="A36" t="s">
        <v>541</v>
      </c>
      <c r="B36" t="s">
        <v>542</v>
      </c>
      <c r="C36" s="71">
        <v>2710</v>
      </c>
      <c r="D36" s="58" t="s">
        <v>1296</v>
      </c>
      <c r="E36" s="249" t="s">
        <v>3243</v>
      </c>
      <c r="F36" s="346">
        <v>211081.56</v>
      </c>
      <c r="H36" s="346">
        <v>47107.42</v>
      </c>
      <c r="J36" s="250">
        <v>1219126.6000000001</v>
      </c>
      <c r="K36" s="250">
        <v>148352.12</v>
      </c>
      <c r="T36" s="250">
        <v>-290153.67</v>
      </c>
      <c r="U36" s="250">
        <v>2067007.72</v>
      </c>
      <c r="X36" s="73">
        <v>-29512.98</v>
      </c>
      <c r="AB36" s="73">
        <v>42000</v>
      </c>
      <c r="AC36" s="90">
        <v>55520</v>
      </c>
      <c r="AF36" s="90">
        <v>91631.31</v>
      </c>
      <c r="AG36" s="90">
        <v>17498.060000000001</v>
      </c>
      <c r="AJ36" s="76">
        <f t="shared" si="1"/>
        <v>258188.97999999998</v>
      </c>
      <c r="AK36" s="31">
        <f t="shared" si="2"/>
        <v>0</v>
      </c>
      <c r="AL36" s="21">
        <f t="shared" si="3"/>
        <v>258188.97999999998</v>
      </c>
      <c r="AM36" s="15">
        <f t="shared" si="4"/>
        <v>12487.02</v>
      </c>
      <c r="AN36" s="16">
        <f t="shared" si="5"/>
        <v>164649.37</v>
      </c>
      <c r="AO36" s="26">
        <f t="shared" si="6"/>
        <v>-152162.35</v>
      </c>
    </row>
    <row r="37" spans="1:41" x14ac:dyDescent="0.2">
      <c r="A37" t="s">
        <v>541</v>
      </c>
      <c r="B37" t="s">
        <v>542</v>
      </c>
      <c r="C37" s="71">
        <v>2476</v>
      </c>
      <c r="D37" s="58" t="s">
        <v>1297</v>
      </c>
      <c r="E37" s="249" t="s">
        <v>3244</v>
      </c>
      <c r="F37" s="346">
        <v>194665.26</v>
      </c>
      <c r="H37" s="346">
        <v>181005.96</v>
      </c>
      <c r="J37" s="250">
        <v>-61790.05</v>
      </c>
      <c r="K37" s="250">
        <v>53739.57</v>
      </c>
      <c r="S37" s="250">
        <v>-2287108.1800000002</v>
      </c>
      <c r="U37" s="250">
        <v>2721924.84</v>
      </c>
      <c r="X37" s="73">
        <v>91834.82</v>
      </c>
      <c r="AA37" s="73">
        <v>163594</v>
      </c>
      <c r="AC37" s="90">
        <v>247020</v>
      </c>
      <c r="AE37" s="90">
        <v>5176</v>
      </c>
      <c r="AF37" s="90">
        <v>93549.74</v>
      </c>
      <c r="AG37" s="90">
        <v>27634</v>
      </c>
      <c r="AJ37" s="76">
        <f t="shared" si="1"/>
        <v>375671.22</v>
      </c>
      <c r="AK37" s="31">
        <f t="shared" si="2"/>
        <v>0</v>
      </c>
      <c r="AL37" s="21">
        <f t="shared" si="3"/>
        <v>375671.22</v>
      </c>
      <c r="AM37" s="15">
        <f t="shared" si="4"/>
        <v>255428.82</v>
      </c>
      <c r="AN37" s="16">
        <f t="shared" si="5"/>
        <v>373379.74</v>
      </c>
      <c r="AO37" s="26">
        <f t="shared" si="6"/>
        <v>-117950.91999999998</v>
      </c>
    </row>
    <row r="38" spans="1:41" x14ac:dyDescent="0.2">
      <c r="A38" t="s">
        <v>545</v>
      </c>
      <c r="B38" t="s">
        <v>546</v>
      </c>
      <c r="C38" s="71">
        <v>3590</v>
      </c>
      <c r="D38" s="58" t="s">
        <v>1298</v>
      </c>
      <c r="E38" s="249" t="s">
        <v>3245</v>
      </c>
      <c r="F38" s="346">
        <v>388236.3</v>
      </c>
      <c r="H38" s="346">
        <v>99367.7</v>
      </c>
      <c r="J38" s="250">
        <v>3</v>
      </c>
      <c r="K38" s="250">
        <v>-94393.23</v>
      </c>
      <c r="O38" s="232">
        <v>7800</v>
      </c>
      <c r="U38" s="250">
        <v>1153430.04</v>
      </c>
      <c r="X38" s="73">
        <v>32598.52</v>
      </c>
      <c r="AA38" s="73">
        <v>200360</v>
      </c>
      <c r="AB38" s="73">
        <v>122586.37</v>
      </c>
      <c r="AC38" s="90">
        <v>238360</v>
      </c>
      <c r="AE38" s="90">
        <v>1080</v>
      </c>
      <c r="AF38" s="90">
        <v>54236.91</v>
      </c>
      <c r="AG38" s="90">
        <v>6582.4</v>
      </c>
      <c r="AJ38" s="76">
        <f t="shared" si="1"/>
        <v>487604</v>
      </c>
      <c r="AK38" s="31">
        <f t="shared" si="2"/>
        <v>7800</v>
      </c>
      <c r="AL38" s="21">
        <f t="shared" si="3"/>
        <v>479804</v>
      </c>
      <c r="AM38" s="15">
        <f t="shared" si="4"/>
        <v>355544.89</v>
      </c>
      <c r="AN38" s="16">
        <f t="shared" si="5"/>
        <v>300259.31000000006</v>
      </c>
      <c r="AO38" s="26">
        <f t="shared" si="6"/>
        <v>55285.579999999958</v>
      </c>
    </row>
    <row r="39" spans="1:41" x14ac:dyDescent="0.2">
      <c r="A39" t="s">
        <v>545</v>
      </c>
      <c r="B39" t="s">
        <v>546</v>
      </c>
      <c r="C39" s="71">
        <v>4275</v>
      </c>
      <c r="D39" s="58" t="s">
        <v>1299</v>
      </c>
      <c r="E39" s="249" t="s">
        <v>3246</v>
      </c>
      <c r="F39" s="346">
        <v>534314.85</v>
      </c>
      <c r="H39" s="346">
        <v>236337.26</v>
      </c>
      <c r="J39" s="250">
        <v>-449615.28</v>
      </c>
      <c r="K39" s="250">
        <v>71586.490000000005</v>
      </c>
      <c r="U39" s="250">
        <v>2737074.7</v>
      </c>
      <c r="X39" s="73">
        <v>141125.07</v>
      </c>
      <c r="AA39" s="73">
        <v>176740</v>
      </c>
      <c r="AB39" s="73">
        <v>19600</v>
      </c>
      <c r="AC39" s="90">
        <v>196500</v>
      </c>
      <c r="AF39" s="90">
        <v>51213.37</v>
      </c>
      <c r="AG39" s="90">
        <v>13290.13</v>
      </c>
      <c r="AJ39" s="76">
        <f t="shared" si="1"/>
        <v>770652.11</v>
      </c>
      <c r="AK39" s="31">
        <f t="shared" si="2"/>
        <v>0</v>
      </c>
      <c r="AL39" s="21">
        <f t="shared" si="3"/>
        <v>770652.11</v>
      </c>
      <c r="AM39" s="15">
        <f t="shared" si="4"/>
        <v>337465.07</v>
      </c>
      <c r="AN39" s="16">
        <f t="shared" si="5"/>
        <v>261003.5</v>
      </c>
      <c r="AO39" s="26">
        <f t="shared" si="6"/>
        <v>76461.570000000007</v>
      </c>
    </row>
    <row r="40" spans="1:41" x14ac:dyDescent="0.2">
      <c r="A40" t="s">
        <v>545</v>
      </c>
      <c r="B40" t="s">
        <v>546</v>
      </c>
      <c r="C40" s="71">
        <v>1050</v>
      </c>
      <c r="D40" s="58" t="s">
        <v>1300</v>
      </c>
      <c r="E40" s="249" t="s">
        <v>3247</v>
      </c>
      <c r="F40" s="346">
        <v>445864.68</v>
      </c>
      <c r="H40" s="346">
        <v>127344.57</v>
      </c>
      <c r="J40" s="250">
        <v>102318.73</v>
      </c>
      <c r="K40" s="250">
        <v>89543.17</v>
      </c>
      <c r="O40" s="232">
        <v>6300</v>
      </c>
      <c r="U40" s="250">
        <v>1656318.18</v>
      </c>
      <c r="X40" s="73">
        <v>24970.04</v>
      </c>
      <c r="Z40" s="73">
        <v>993.57</v>
      </c>
      <c r="AA40" s="73">
        <v>204080</v>
      </c>
      <c r="AB40" s="73">
        <v>20400</v>
      </c>
      <c r="AC40" s="90">
        <v>223220</v>
      </c>
      <c r="AE40" s="90">
        <v>26075.8</v>
      </c>
      <c r="AF40" s="90">
        <v>50783.09</v>
      </c>
      <c r="AG40" s="90">
        <v>21520.83</v>
      </c>
      <c r="AJ40" s="76">
        <f t="shared" si="1"/>
        <v>573209.25</v>
      </c>
      <c r="AK40" s="31">
        <f t="shared" si="2"/>
        <v>6300</v>
      </c>
      <c r="AL40" s="21">
        <f t="shared" si="3"/>
        <v>566909.25</v>
      </c>
      <c r="AM40" s="15">
        <f t="shared" si="4"/>
        <v>250443.61</v>
      </c>
      <c r="AN40" s="16">
        <f t="shared" si="5"/>
        <v>321599.72000000003</v>
      </c>
      <c r="AO40" s="26">
        <f t="shared" si="6"/>
        <v>-71156.110000000044</v>
      </c>
    </row>
    <row r="41" spans="1:41" x14ac:dyDescent="0.2">
      <c r="A41" t="s">
        <v>545</v>
      </c>
      <c r="B41" t="s">
        <v>546</v>
      </c>
      <c r="C41" s="71">
        <v>2081</v>
      </c>
      <c r="D41" s="58" t="s">
        <v>1301</v>
      </c>
      <c r="E41" s="249" t="s">
        <v>3248</v>
      </c>
      <c r="F41" s="346">
        <v>236274.62</v>
      </c>
      <c r="H41" s="346">
        <v>58187.51</v>
      </c>
      <c r="J41" s="250">
        <v>89496.08</v>
      </c>
      <c r="K41" s="250">
        <v>-72408.41</v>
      </c>
      <c r="O41" s="232">
        <v>577325</v>
      </c>
      <c r="Q41" s="232">
        <v>176.35</v>
      </c>
      <c r="U41" s="250">
        <v>1118559.83</v>
      </c>
      <c r="X41" s="73">
        <v>148789.85</v>
      </c>
      <c r="AA41" s="73">
        <v>180200</v>
      </c>
      <c r="AB41" s="73">
        <v>8900</v>
      </c>
      <c r="AC41" s="90">
        <v>217540</v>
      </c>
      <c r="AF41" s="90">
        <v>45370.22</v>
      </c>
      <c r="AG41" s="90">
        <v>8790.66</v>
      </c>
      <c r="AJ41" s="76">
        <f t="shared" si="1"/>
        <v>294462.13</v>
      </c>
      <c r="AK41" s="31">
        <f t="shared" si="2"/>
        <v>577501.35</v>
      </c>
      <c r="AL41" s="21">
        <f t="shared" si="3"/>
        <v>-283039.21999999997</v>
      </c>
      <c r="AM41" s="15">
        <f t="shared" si="4"/>
        <v>337889.85</v>
      </c>
      <c r="AN41" s="16">
        <f t="shared" si="5"/>
        <v>271700.87999999995</v>
      </c>
      <c r="AO41" s="26">
        <f t="shared" si="6"/>
        <v>66188.97000000003</v>
      </c>
    </row>
    <row r="42" spans="1:41" x14ac:dyDescent="0.2">
      <c r="A42" t="s">
        <v>545</v>
      </c>
      <c r="B42" t="s">
        <v>546</v>
      </c>
      <c r="C42" s="71">
        <v>2563</v>
      </c>
      <c r="D42" s="58" t="s">
        <v>1302</v>
      </c>
      <c r="E42" s="249" t="s">
        <v>3249</v>
      </c>
      <c r="F42" s="346">
        <v>136661.39000000001</v>
      </c>
      <c r="H42" s="346">
        <v>159586.57</v>
      </c>
      <c r="J42" s="250">
        <v>-798670.51</v>
      </c>
      <c r="K42" s="250">
        <v>-157167.49</v>
      </c>
      <c r="O42" s="232">
        <v>42040</v>
      </c>
      <c r="U42" s="250">
        <v>1381244.13</v>
      </c>
      <c r="X42" s="73">
        <v>118176.49</v>
      </c>
      <c r="Y42" s="73">
        <v>-25200</v>
      </c>
      <c r="Z42" s="73">
        <v>0.46</v>
      </c>
      <c r="AA42" s="73">
        <v>165380</v>
      </c>
      <c r="AB42" s="73">
        <v>19700</v>
      </c>
      <c r="AC42" s="90">
        <v>202840</v>
      </c>
      <c r="AF42" s="90">
        <v>50936.54</v>
      </c>
      <c r="AG42" s="90">
        <v>29712.38</v>
      </c>
      <c r="AJ42" s="76">
        <f t="shared" si="1"/>
        <v>296247.96000000002</v>
      </c>
      <c r="AK42" s="31">
        <f t="shared" si="2"/>
        <v>42040</v>
      </c>
      <c r="AL42" s="21">
        <f t="shared" si="3"/>
        <v>254207.96000000002</v>
      </c>
      <c r="AM42" s="15">
        <f t="shared" si="4"/>
        <v>278056.95</v>
      </c>
      <c r="AN42" s="16">
        <f t="shared" si="5"/>
        <v>283488.92</v>
      </c>
      <c r="AO42" s="26">
        <f t="shared" si="6"/>
        <v>-5431.9699999999721</v>
      </c>
    </row>
    <row r="43" spans="1:41" x14ac:dyDescent="0.2">
      <c r="A43" t="s">
        <v>545</v>
      </c>
      <c r="B43" t="s">
        <v>546</v>
      </c>
      <c r="C43" s="71">
        <v>2302</v>
      </c>
      <c r="D43" s="58" t="s">
        <v>1303</v>
      </c>
      <c r="E43" s="249" t="s">
        <v>3250</v>
      </c>
      <c r="F43" s="346">
        <v>360227.11</v>
      </c>
      <c r="H43" s="346">
        <v>125210.72</v>
      </c>
      <c r="J43" s="250">
        <v>112783.09</v>
      </c>
      <c r="K43" s="250">
        <v>-145102.68</v>
      </c>
      <c r="O43" s="232">
        <v>83280</v>
      </c>
      <c r="Q43" s="232">
        <v>400</v>
      </c>
      <c r="U43" s="250">
        <v>1240631.49</v>
      </c>
      <c r="X43" s="73">
        <v>130357.23</v>
      </c>
      <c r="Z43" s="73">
        <v>49.19</v>
      </c>
      <c r="AA43" s="73">
        <v>245180</v>
      </c>
      <c r="AB43" s="73">
        <v>29000</v>
      </c>
      <c r="AC43" s="90">
        <v>283000</v>
      </c>
      <c r="AE43" s="90">
        <v>12737.9</v>
      </c>
      <c r="AF43" s="90">
        <v>42604.49</v>
      </c>
      <c r="AG43" s="90">
        <v>34389.79</v>
      </c>
      <c r="AJ43" s="76">
        <f t="shared" si="1"/>
        <v>485437.82999999996</v>
      </c>
      <c r="AK43" s="31">
        <f t="shared" si="2"/>
        <v>83680</v>
      </c>
      <c r="AL43" s="21">
        <f t="shared" si="3"/>
        <v>401757.82999999996</v>
      </c>
      <c r="AM43" s="15">
        <f t="shared" si="4"/>
        <v>404586.42</v>
      </c>
      <c r="AN43" s="16">
        <f t="shared" si="5"/>
        <v>372732.18</v>
      </c>
      <c r="AO43" s="26">
        <f t="shared" si="6"/>
        <v>31854.239999999991</v>
      </c>
    </row>
    <row r="44" spans="1:41" x14ac:dyDescent="0.2">
      <c r="A44" t="s">
        <v>545</v>
      </c>
      <c r="B44" t="s">
        <v>546</v>
      </c>
      <c r="C44" s="71">
        <v>2003</v>
      </c>
      <c r="D44" s="58" t="s">
        <v>1304</v>
      </c>
      <c r="E44" s="249" t="s">
        <v>3251</v>
      </c>
      <c r="F44" s="346">
        <v>226008.54</v>
      </c>
      <c r="H44" s="346">
        <v>140507.41</v>
      </c>
      <c r="J44" s="250">
        <v>25244.41</v>
      </c>
      <c r="K44" s="250">
        <v>22148.28</v>
      </c>
      <c r="O44" s="232">
        <v>9200</v>
      </c>
      <c r="T44" s="250">
        <v>-57300</v>
      </c>
      <c r="U44" s="250">
        <v>2770050.54</v>
      </c>
      <c r="X44" s="73">
        <v>31695.51</v>
      </c>
      <c r="AC44" s="90">
        <v>28666</v>
      </c>
      <c r="AF44" s="90">
        <v>45388.24</v>
      </c>
      <c r="AG44" s="90">
        <v>8398.92</v>
      </c>
      <c r="AJ44" s="76">
        <f t="shared" si="1"/>
        <v>366515.95</v>
      </c>
      <c r="AK44" s="31">
        <f t="shared" si="2"/>
        <v>9200</v>
      </c>
      <c r="AL44" s="21">
        <f t="shared" si="3"/>
        <v>357315.95</v>
      </c>
      <c r="AM44" s="15">
        <f t="shared" si="4"/>
        <v>31695.51</v>
      </c>
      <c r="AN44" s="16">
        <f t="shared" si="5"/>
        <v>82453.159999999989</v>
      </c>
      <c r="AO44" s="26">
        <f t="shared" si="6"/>
        <v>-50757.649999999994</v>
      </c>
    </row>
    <row r="45" spans="1:41" x14ac:dyDescent="0.2">
      <c r="A45" t="s">
        <v>545</v>
      </c>
      <c r="B45" t="s">
        <v>546</v>
      </c>
      <c r="C45" s="71">
        <v>2921</v>
      </c>
      <c r="D45" s="58" t="s">
        <v>1305</v>
      </c>
      <c r="E45" s="249" t="s">
        <v>3252</v>
      </c>
      <c r="F45" s="346">
        <v>575771.53</v>
      </c>
      <c r="H45" s="346">
        <v>64150.18</v>
      </c>
      <c r="J45" s="250">
        <v>38097.31</v>
      </c>
      <c r="K45" s="250">
        <v>174548.52</v>
      </c>
      <c r="O45" s="232">
        <v>8540</v>
      </c>
      <c r="Q45" s="232">
        <v>538.86</v>
      </c>
      <c r="U45" s="250">
        <v>2356118.79</v>
      </c>
      <c r="X45" s="73">
        <v>63753.73</v>
      </c>
      <c r="AA45" s="73">
        <v>175440</v>
      </c>
      <c r="AB45" s="73">
        <v>15400</v>
      </c>
      <c r="AC45" s="90">
        <v>196159</v>
      </c>
      <c r="AF45" s="90">
        <v>41334.370000000003</v>
      </c>
      <c r="AG45" s="90">
        <v>5188.5200000000004</v>
      </c>
      <c r="AJ45" s="76">
        <f t="shared" si="1"/>
        <v>639921.71000000008</v>
      </c>
      <c r="AK45" s="31">
        <f t="shared" si="2"/>
        <v>9078.86</v>
      </c>
      <c r="AL45" s="21">
        <f t="shared" si="3"/>
        <v>630842.85000000009</v>
      </c>
      <c r="AM45" s="15">
        <f t="shared" si="4"/>
        <v>254593.73</v>
      </c>
      <c r="AN45" s="16">
        <f t="shared" si="5"/>
        <v>242681.88999999998</v>
      </c>
      <c r="AO45" s="26">
        <f t="shared" si="6"/>
        <v>11911.840000000026</v>
      </c>
    </row>
    <row r="46" spans="1:41" x14ac:dyDescent="0.2">
      <c r="A46" t="s">
        <v>545</v>
      </c>
      <c r="B46" t="s">
        <v>546</v>
      </c>
      <c r="C46" s="71">
        <v>2021</v>
      </c>
      <c r="D46" s="58" t="s">
        <v>1306</v>
      </c>
      <c r="E46" s="249" t="s">
        <v>3253</v>
      </c>
      <c r="F46" s="346">
        <v>218973.25</v>
      </c>
      <c r="H46" s="346">
        <v>75639.72</v>
      </c>
      <c r="J46" s="250">
        <v>106851.71</v>
      </c>
      <c r="K46" s="250">
        <v>199951.5</v>
      </c>
      <c r="O46" s="232">
        <v>90430</v>
      </c>
      <c r="P46" s="232">
        <v>2759</v>
      </c>
      <c r="Q46" s="232">
        <v>350.05</v>
      </c>
      <c r="S46" s="250">
        <v>-341908.85</v>
      </c>
      <c r="T46" s="250">
        <v>15034.11</v>
      </c>
      <c r="U46" s="250">
        <v>1990390.15</v>
      </c>
      <c r="X46" s="73">
        <v>214104.15</v>
      </c>
      <c r="AA46" s="73">
        <v>192020</v>
      </c>
      <c r="AB46" s="73">
        <v>15400</v>
      </c>
      <c r="AC46" s="90">
        <v>245010</v>
      </c>
      <c r="AF46" s="90">
        <v>80862.350000000006</v>
      </c>
      <c r="AG46" s="90">
        <v>40140.92</v>
      </c>
      <c r="AJ46" s="76">
        <f t="shared" si="1"/>
        <v>294612.96999999997</v>
      </c>
      <c r="AK46" s="31">
        <f t="shared" si="2"/>
        <v>93539.05</v>
      </c>
      <c r="AL46" s="21">
        <f t="shared" si="3"/>
        <v>201073.91999999998</v>
      </c>
      <c r="AM46" s="15">
        <f t="shared" si="4"/>
        <v>421524.15</v>
      </c>
      <c r="AN46" s="16">
        <f t="shared" si="5"/>
        <v>366013.26999999996</v>
      </c>
      <c r="AO46" s="26">
        <f t="shared" si="6"/>
        <v>55510.880000000063</v>
      </c>
    </row>
    <row r="47" spans="1:41" x14ac:dyDescent="0.2">
      <c r="A47" t="s">
        <v>545</v>
      </c>
      <c r="B47" t="s">
        <v>546</v>
      </c>
      <c r="C47" s="71">
        <v>1750</v>
      </c>
      <c r="D47" s="58" t="s">
        <v>1307</v>
      </c>
      <c r="E47" s="249" t="s">
        <v>3254</v>
      </c>
      <c r="F47" s="346">
        <v>322602.76</v>
      </c>
      <c r="H47" s="346">
        <v>56172.59</v>
      </c>
      <c r="J47" s="250">
        <v>275449.49</v>
      </c>
      <c r="K47" s="250">
        <v>-23901.82</v>
      </c>
      <c r="N47" s="232">
        <v>100000</v>
      </c>
      <c r="O47" s="232">
        <v>67850</v>
      </c>
      <c r="Q47" s="232">
        <v>320.91000000000003</v>
      </c>
      <c r="T47" s="250">
        <v>-41549.97</v>
      </c>
      <c r="U47" s="250">
        <v>498635.02</v>
      </c>
      <c r="X47" s="73">
        <v>103585.94</v>
      </c>
      <c r="AA47" s="73">
        <v>101320</v>
      </c>
      <c r="AB47" s="73">
        <v>17400</v>
      </c>
      <c r="AC47" s="90">
        <v>144820</v>
      </c>
      <c r="AE47" s="90">
        <v>25475.8</v>
      </c>
      <c r="AF47" s="90">
        <v>39618.86</v>
      </c>
      <c r="AG47" s="90">
        <v>7237.22</v>
      </c>
      <c r="AJ47" s="76">
        <f t="shared" si="1"/>
        <v>378775.35</v>
      </c>
      <c r="AK47" s="31">
        <f t="shared" si="2"/>
        <v>168170.91</v>
      </c>
      <c r="AL47" s="21">
        <f t="shared" si="3"/>
        <v>210604.43999999997</v>
      </c>
      <c r="AM47" s="15">
        <f t="shared" si="4"/>
        <v>222305.94</v>
      </c>
      <c r="AN47" s="16">
        <f t="shared" si="5"/>
        <v>217151.87999999998</v>
      </c>
      <c r="AO47" s="26">
        <f t="shared" si="6"/>
        <v>5154.0600000000268</v>
      </c>
    </row>
    <row r="48" spans="1:41" x14ac:dyDescent="0.2">
      <c r="A48" t="s">
        <v>545</v>
      </c>
      <c r="B48" t="s">
        <v>546</v>
      </c>
      <c r="C48" s="71">
        <v>1875</v>
      </c>
      <c r="D48" s="58" t="s">
        <v>1308</v>
      </c>
      <c r="E48" s="249" t="s">
        <v>3255</v>
      </c>
      <c r="F48" s="346">
        <v>37947.4</v>
      </c>
      <c r="H48" s="346">
        <v>254723</v>
      </c>
      <c r="J48" s="250">
        <v>3</v>
      </c>
      <c r="K48" s="250">
        <v>12498.71</v>
      </c>
      <c r="O48" s="232">
        <v>7380</v>
      </c>
      <c r="U48" s="250">
        <v>452082.82</v>
      </c>
      <c r="X48" s="73">
        <v>61798.44</v>
      </c>
      <c r="AA48" s="73">
        <v>131780</v>
      </c>
      <c r="AB48" s="73">
        <v>17500</v>
      </c>
      <c r="AC48" s="90">
        <v>168630</v>
      </c>
      <c r="AF48" s="90">
        <v>82188.179999999993</v>
      </c>
      <c r="AG48" s="90">
        <v>5320.45</v>
      </c>
      <c r="AJ48" s="76">
        <f t="shared" si="1"/>
        <v>292670.40000000002</v>
      </c>
      <c r="AK48" s="31">
        <f t="shared" si="2"/>
        <v>7380</v>
      </c>
      <c r="AL48" s="21">
        <f t="shared" si="3"/>
        <v>285290.40000000002</v>
      </c>
      <c r="AM48" s="15">
        <f t="shared" si="4"/>
        <v>211078.44</v>
      </c>
      <c r="AN48" s="16">
        <f t="shared" si="5"/>
        <v>256138.63</v>
      </c>
      <c r="AO48" s="26">
        <f t="shared" si="6"/>
        <v>-45060.19</v>
      </c>
    </row>
    <row r="49" spans="1:41" x14ac:dyDescent="0.2">
      <c r="A49" t="s">
        <v>545</v>
      </c>
      <c r="B49" t="s">
        <v>546</v>
      </c>
      <c r="C49" s="71">
        <v>2733</v>
      </c>
      <c r="D49" s="58" t="s">
        <v>1309</v>
      </c>
      <c r="E49" s="249" t="s">
        <v>3256</v>
      </c>
      <c r="F49" s="346">
        <v>386287.27</v>
      </c>
      <c r="H49" s="346">
        <v>43518.239999999998</v>
      </c>
      <c r="J49" s="250">
        <v>2494798.96</v>
      </c>
      <c r="K49" s="250">
        <v>132084.96</v>
      </c>
      <c r="O49" s="232">
        <v>27280</v>
      </c>
      <c r="U49" s="250">
        <v>5378772.1500000004</v>
      </c>
      <c r="X49" s="73">
        <v>43623.9</v>
      </c>
      <c r="Z49" s="73">
        <v>818.73</v>
      </c>
      <c r="AA49" s="73">
        <v>194760</v>
      </c>
      <c r="AB49" s="73">
        <v>20400</v>
      </c>
      <c r="AC49" s="90">
        <v>233830</v>
      </c>
      <c r="AE49" s="90">
        <v>12737.9</v>
      </c>
      <c r="AF49" s="90">
        <v>55184.27</v>
      </c>
      <c r="AG49" s="90">
        <v>35363.199999999997</v>
      </c>
      <c r="AJ49" s="76">
        <f t="shared" si="1"/>
        <v>429805.51</v>
      </c>
      <c r="AK49" s="31">
        <f t="shared" si="2"/>
        <v>27280</v>
      </c>
      <c r="AL49" s="21">
        <f t="shared" si="3"/>
        <v>402525.51</v>
      </c>
      <c r="AM49" s="15">
        <f t="shared" si="4"/>
        <v>259602.63</v>
      </c>
      <c r="AN49" s="16">
        <f t="shared" si="5"/>
        <v>337115.37</v>
      </c>
      <c r="AO49" s="26">
        <f t="shared" si="6"/>
        <v>-77512.739999999991</v>
      </c>
    </row>
    <row r="50" spans="1:41" x14ac:dyDescent="0.2">
      <c r="A50" t="s">
        <v>545</v>
      </c>
      <c r="B50" t="s">
        <v>546</v>
      </c>
      <c r="C50" s="71">
        <v>2730</v>
      </c>
      <c r="D50" s="58" t="s">
        <v>1310</v>
      </c>
      <c r="E50" s="249" t="s">
        <v>3257</v>
      </c>
      <c r="F50" s="346">
        <v>208809.95</v>
      </c>
      <c r="H50" s="346">
        <v>316245.15999999997</v>
      </c>
      <c r="J50" s="250">
        <v>-186254.45</v>
      </c>
      <c r="K50" s="250">
        <v>-328382.40999999997</v>
      </c>
      <c r="O50" s="232">
        <v>11000</v>
      </c>
      <c r="R50" s="250">
        <v>4586</v>
      </c>
      <c r="U50" s="250">
        <v>1780248.13</v>
      </c>
      <c r="X50" s="73">
        <v>77142.929999999993</v>
      </c>
      <c r="AA50" s="73">
        <v>232120</v>
      </c>
      <c r="AB50" s="73">
        <v>25200</v>
      </c>
      <c r="AC50" s="90">
        <v>295560</v>
      </c>
      <c r="AF50" s="90">
        <v>49886.21</v>
      </c>
      <c r="AG50" s="90">
        <v>28678.799999999999</v>
      </c>
      <c r="AJ50" s="76">
        <f t="shared" si="1"/>
        <v>525055.11</v>
      </c>
      <c r="AK50" s="31">
        <f t="shared" si="2"/>
        <v>11000</v>
      </c>
      <c r="AL50" s="21">
        <f t="shared" si="3"/>
        <v>514055.11</v>
      </c>
      <c r="AM50" s="15">
        <f t="shared" si="4"/>
        <v>334462.93</v>
      </c>
      <c r="AN50" s="16">
        <f t="shared" si="5"/>
        <v>374125.01</v>
      </c>
      <c r="AO50" s="26">
        <f t="shared" si="6"/>
        <v>-39662.080000000016</v>
      </c>
    </row>
    <row r="51" spans="1:41" x14ac:dyDescent="0.2">
      <c r="A51" t="s">
        <v>545</v>
      </c>
      <c r="B51" t="s">
        <v>546</v>
      </c>
      <c r="C51" s="71">
        <v>2627</v>
      </c>
      <c r="D51" s="58" t="s">
        <v>1311</v>
      </c>
      <c r="E51" s="249" t="s">
        <v>3258</v>
      </c>
      <c r="F51" s="346">
        <v>352474.88</v>
      </c>
      <c r="H51" s="346">
        <v>158352.57</v>
      </c>
      <c r="J51" s="250">
        <v>846846.72</v>
      </c>
      <c r="K51" s="250">
        <v>276077.14</v>
      </c>
      <c r="O51" s="232">
        <v>1000</v>
      </c>
      <c r="P51" s="232">
        <v>57130</v>
      </c>
      <c r="Q51" s="232">
        <v>380</v>
      </c>
      <c r="R51" s="250">
        <v>28800</v>
      </c>
      <c r="T51" s="250">
        <v>197487.27</v>
      </c>
      <c r="U51" s="250">
        <v>2690789.95</v>
      </c>
      <c r="X51" s="73">
        <v>97090.05</v>
      </c>
      <c r="AA51" s="73">
        <v>195790</v>
      </c>
      <c r="AC51" s="90">
        <v>245858</v>
      </c>
      <c r="AF51" s="90">
        <v>136782.49</v>
      </c>
      <c r="AG51" s="90">
        <v>100</v>
      </c>
      <c r="AJ51" s="76">
        <f t="shared" si="1"/>
        <v>510827.45</v>
      </c>
      <c r="AK51" s="31">
        <f t="shared" si="2"/>
        <v>58510</v>
      </c>
      <c r="AL51" s="21">
        <f t="shared" si="3"/>
        <v>452317.45</v>
      </c>
      <c r="AM51" s="15">
        <f t="shared" si="4"/>
        <v>292880.05</v>
      </c>
      <c r="AN51" s="16">
        <f t="shared" si="5"/>
        <v>382740.49</v>
      </c>
      <c r="AO51" s="26">
        <f t="shared" si="6"/>
        <v>-89860.44</v>
      </c>
    </row>
    <row r="52" spans="1:41" x14ac:dyDescent="0.2">
      <c r="A52" t="s">
        <v>545</v>
      </c>
      <c r="B52" t="s">
        <v>546</v>
      </c>
      <c r="C52" s="71">
        <v>1841</v>
      </c>
      <c r="D52" s="58" t="s">
        <v>1312</v>
      </c>
      <c r="E52" s="249" t="s">
        <v>3259</v>
      </c>
      <c r="F52" s="346">
        <v>756471.65</v>
      </c>
      <c r="G52" s="346">
        <v>10000</v>
      </c>
      <c r="H52" s="346">
        <v>49557.02</v>
      </c>
      <c r="J52" s="250">
        <v>417318.46</v>
      </c>
      <c r="K52" s="250">
        <v>-49368.95</v>
      </c>
      <c r="Q52" s="232">
        <v>2123</v>
      </c>
      <c r="U52" s="250">
        <v>2057308.95</v>
      </c>
      <c r="X52" s="73">
        <v>46874.720000000001</v>
      </c>
      <c r="AA52" s="73">
        <v>195810</v>
      </c>
      <c r="AB52" s="73">
        <v>14800</v>
      </c>
      <c r="AC52" s="90">
        <v>212085</v>
      </c>
      <c r="AF52" s="90">
        <v>55776.52</v>
      </c>
      <c r="AG52" s="90">
        <v>16585.52</v>
      </c>
      <c r="AJ52" s="76">
        <f t="shared" si="1"/>
        <v>816028.67</v>
      </c>
      <c r="AK52" s="31">
        <f t="shared" si="2"/>
        <v>2123</v>
      </c>
      <c r="AL52" s="21">
        <f t="shared" si="3"/>
        <v>813905.67</v>
      </c>
      <c r="AM52" s="15">
        <f t="shared" si="4"/>
        <v>257484.72</v>
      </c>
      <c r="AN52" s="16">
        <f t="shared" si="5"/>
        <v>284447.04000000004</v>
      </c>
      <c r="AO52" s="26">
        <f t="shared" si="6"/>
        <v>-26962.320000000036</v>
      </c>
    </row>
    <row r="53" spans="1:41" x14ac:dyDescent="0.2">
      <c r="A53" t="s">
        <v>545</v>
      </c>
      <c r="B53" t="s">
        <v>546</v>
      </c>
      <c r="C53" s="71">
        <v>2414</v>
      </c>
      <c r="D53" s="58" t="s">
        <v>1313</v>
      </c>
      <c r="E53" s="249" t="s">
        <v>3260</v>
      </c>
      <c r="F53" s="346">
        <v>60347.77</v>
      </c>
      <c r="H53" s="346">
        <v>50040.7</v>
      </c>
      <c r="J53" s="250">
        <v>115936.49</v>
      </c>
      <c r="K53" s="250">
        <v>149994.39000000001</v>
      </c>
      <c r="O53" s="232">
        <v>-23200</v>
      </c>
      <c r="Q53" s="232">
        <v>14.39</v>
      </c>
      <c r="U53" s="250">
        <v>1988049.06</v>
      </c>
      <c r="X53" s="73">
        <v>192734.33</v>
      </c>
      <c r="AA53" s="73">
        <v>185940</v>
      </c>
      <c r="AB53" s="73">
        <v>23200</v>
      </c>
      <c r="AC53" s="90">
        <v>220788</v>
      </c>
      <c r="AF53" s="90">
        <v>62026.43</v>
      </c>
      <c r="AG53" s="90">
        <v>8634.73</v>
      </c>
      <c r="AJ53" s="76">
        <f t="shared" si="1"/>
        <v>110388.47</v>
      </c>
      <c r="AK53" s="31">
        <f t="shared" si="2"/>
        <v>-23185.61</v>
      </c>
      <c r="AL53" s="21">
        <f t="shared" si="3"/>
        <v>133574.08000000002</v>
      </c>
      <c r="AM53" s="15">
        <f t="shared" si="4"/>
        <v>401874.32999999996</v>
      </c>
      <c r="AN53" s="16">
        <f t="shared" si="5"/>
        <v>291449.15999999997</v>
      </c>
      <c r="AO53" s="26">
        <f t="shared" si="6"/>
        <v>110425.16999999998</v>
      </c>
    </row>
    <row r="54" spans="1:41" x14ac:dyDescent="0.2">
      <c r="A54" t="s">
        <v>545</v>
      </c>
      <c r="B54" t="s">
        <v>546</v>
      </c>
      <c r="C54" s="71">
        <v>1799</v>
      </c>
      <c r="D54" s="58" t="s">
        <v>1314</v>
      </c>
      <c r="E54" s="249" t="s">
        <v>3261</v>
      </c>
      <c r="F54" s="346">
        <v>56728.75</v>
      </c>
      <c r="H54" s="346">
        <v>180262.77</v>
      </c>
      <c r="J54" s="250">
        <v>5735.54</v>
      </c>
      <c r="K54" s="250">
        <v>114185.2</v>
      </c>
      <c r="O54" s="232">
        <v>21590</v>
      </c>
      <c r="T54" s="250">
        <v>-420933.18</v>
      </c>
      <c r="U54" s="250">
        <v>1911374.52</v>
      </c>
      <c r="X54" s="73">
        <v>48619.49</v>
      </c>
      <c r="AA54" s="73">
        <v>172620</v>
      </c>
      <c r="AB54" s="73">
        <v>21800</v>
      </c>
      <c r="AC54" s="90">
        <v>232020</v>
      </c>
      <c r="AF54" s="90">
        <v>32787.19</v>
      </c>
      <c r="AG54" s="90">
        <v>9052.16</v>
      </c>
      <c r="AJ54" s="76">
        <f t="shared" si="1"/>
        <v>236991.52</v>
      </c>
      <c r="AK54" s="31">
        <f t="shared" si="2"/>
        <v>21590</v>
      </c>
      <c r="AL54" s="21">
        <f t="shared" si="3"/>
        <v>215401.52</v>
      </c>
      <c r="AM54" s="15">
        <f t="shared" si="4"/>
        <v>243039.49</v>
      </c>
      <c r="AN54" s="16">
        <f t="shared" si="5"/>
        <v>273859.34999999998</v>
      </c>
      <c r="AO54" s="26">
        <f t="shared" si="6"/>
        <v>-30819.859999999986</v>
      </c>
    </row>
    <row r="55" spans="1:41" x14ac:dyDescent="0.2">
      <c r="A55" t="s">
        <v>549</v>
      </c>
      <c r="B55" t="s">
        <v>550</v>
      </c>
      <c r="C55" s="71">
        <v>2442</v>
      </c>
      <c r="D55" s="58" t="s">
        <v>1315</v>
      </c>
      <c r="E55" s="249" t="s">
        <v>3262</v>
      </c>
      <c r="F55" s="346">
        <v>378121.04</v>
      </c>
      <c r="H55" s="346">
        <v>41406.06</v>
      </c>
      <c r="J55" s="250">
        <v>98796.92</v>
      </c>
      <c r="K55" s="250">
        <v>126793.83</v>
      </c>
      <c r="O55" s="232">
        <v>32165</v>
      </c>
      <c r="Q55" s="232">
        <v>185</v>
      </c>
      <c r="U55" s="250">
        <v>1946410.43</v>
      </c>
      <c r="X55" s="73">
        <v>161372.54999999999</v>
      </c>
      <c r="AA55" s="73">
        <v>229866</v>
      </c>
      <c r="AB55" s="73">
        <v>1500</v>
      </c>
      <c r="AC55" s="90">
        <v>270546</v>
      </c>
      <c r="AF55" s="90">
        <v>60998.47</v>
      </c>
      <c r="AG55" s="90">
        <v>11732.14</v>
      </c>
      <c r="AJ55" s="76">
        <f t="shared" si="1"/>
        <v>419527.1</v>
      </c>
      <c r="AK55" s="31">
        <f t="shared" si="2"/>
        <v>32350</v>
      </c>
      <c r="AL55" s="21">
        <f t="shared" si="3"/>
        <v>387177.1</v>
      </c>
      <c r="AM55" s="15">
        <f t="shared" si="4"/>
        <v>392738.55</v>
      </c>
      <c r="AN55" s="16">
        <f t="shared" si="5"/>
        <v>343276.61</v>
      </c>
      <c r="AO55" s="26">
        <f t="shared" si="6"/>
        <v>49461.94</v>
      </c>
    </row>
    <row r="56" spans="1:41" x14ac:dyDescent="0.2">
      <c r="A56" t="s">
        <v>549</v>
      </c>
      <c r="B56" t="s">
        <v>550</v>
      </c>
      <c r="C56" s="71">
        <v>1417</v>
      </c>
      <c r="D56" s="58" t="s">
        <v>1316</v>
      </c>
      <c r="E56" s="249" t="s">
        <v>3263</v>
      </c>
      <c r="F56" s="346">
        <v>260201.63</v>
      </c>
      <c r="H56" s="346">
        <v>40538.61</v>
      </c>
      <c r="J56" s="250">
        <v>390902.41</v>
      </c>
      <c r="K56" s="250">
        <v>107869.83</v>
      </c>
      <c r="O56" s="232">
        <v>23139.62</v>
      </c>
      <c r="U56" s="250">
        <v>1372237.86</v>
      </c>
      <c r="X56" s="73">
        <v>100821.64</v>
      </c>
      <c r="AA56" s="73">
        <v>95766</v>
      </c>
      <c r="AB56" s="73">
        <v>1500</v>
      </c>
      <c r="AC56" s="90">
        <v>97266</v>
      </c>
      <c r="AF56" s="90">
        <v>56729.72</v>
      </c>
      <c r="AG56" s="90">
        <v>30611.93</v>
      </c>
      <c r="AJ56" s="76">
        <f t="shared" si="1"/>
        <v>300740.24</v>
      </c>
      <c r="AK56" s="31">
        <f t="shared" si="2"/>
        <v>23139.62</v>
      </c>
      <c r="AL56" s="21">
        <f t="shared" si="3"/>
        <v>277600.62</v>
      </c>
      <c r="AM56" s="15">
        <f t="shared" si="4"/>
        <v>198087.64</v>
      </c>
      <c r="AN56" s="16">
        <f t="shared" si="5"/>
        <v>184607.65</v>
      </c>
      <c r="AO56" s="26">
        <f t="shared" si="6"/>
        <v>13479.99000000002</v>
      </c>
    </row>
    <row r="57" spans="1:41" x14ac:dyDescent="0.2">
      <c r="A57" t="s">
        <v>549</v>
      </c>
      <c r="B57" t="s">
        <v>550</v>
      </c>
      <c r="C57" s="71">
        <v>1301</v>
      </c>
      <c r="D57" s="58" t="s">
        <v>1317</v>
      </c>
      <c r="E57" s="249" t="s">
        <v>3264</v>
      </c>
      <c r="F57" s="346">
        <v>205405.79</v>
      </c>
      <c r="H57" s="346">
        <v>112272.69</v>
      </c>
      <c r="J57" s="250">
        <v>20149.41</v>
      </c>
      <c r="K57" s="250">
        <v>37662.660000000003</v>
      </c>
      <c r="N57" s="232">
        <v>3000</v>
      </c>
      <c r="O57" s="232">
        <v>27465</v>
      </c>
      <c r="Q57" s="232">
        <v>277.98</v>
      </c>
      <c r="U57" s="250">
        <v>1028783.07</v>
      </c>
      <c r="X57" s="73">
        <v>143535.78</v>
      </c>
      <c r="AA57" s="73">
        <v>94752</v>
      </c>
      <c r="AC57" s="90">
        <v>110232</v>
      </c>
      <c r="AF57" s="90">
        <v>57591.38</v>
      </c>
      <c r="AG57" s="90">
        <v>5572.61</v>
      </c>
      <c r="AJ57" s="76">
        <f t="shared" si="1"/>
        <v>317678.48</v>
      </c>
      <c r="AK57" s="31">
        <f t="shared" si="2"/>
        <v>30742.98</v>
      </c>
      <c r="AL57" s="21">
        <f t="shared" si="3"/>
        <v>286935.5</v>
      </c>
      <c r="AM57" s="15">
        <f t="shared" si="4"/>
        <v>238287.78</v>
      </c>
      <c r="AN57" s="16">
        <f t="shared" si="5"/>
        <v>173395.99</v>
      </c>
      <c r="AO57" s="26">
        <f t="shared" si="6"/>
        <v>64891.790000000008</v>
      </c>
    </row>
    <row r="58" spans="1:41" x14ac:dyDescent="0.2">
      <c r="A58" t="s">
        <v>549</v>
      </c>
      <c r="B58" t="s">
        <v>550</v>
      </c>
      <c r="C58" s="71">
        <v>2427</v>
      </c>
      <c r="D58" s="58" t="s">
        <v>1318</v>
      </c>
      <c r="E58" s="249" t="s">
        <v>3265</v>
      </c>
      <c r="F58" s="346">
        <v>598224.47</v>
      </c>
      <c r="H58" s="346">
        <v>37578.400000000001</v>
      </c>
      <c r="J58" s="250">
        <v>67734.06</v>
      </c>
      <c r="K58" s="250">
        <v>54603.38</v>
      </c>
      <c r="N58" s="232">
        <v>2000</v>
      </c>
      <c r="O58" s="232">
        <v>32090.78</v>
      </c>
      <c r="Q58" s="232">
        <v>398.31</v>
      </c>
      <c r="U58" s="250">
        <v>566631.65</v>
      </c>
      <c r="X58" s="73">
        <v>145554.32999999999</v>
      </c>
      <c r="AA58" s="73">
        <v>124216.08</v>
      </c>
      <c r="AB58" s="73">
        <v>1500</v>
      </c>
      <c r="AC58" s="90">
        <v>141196.07999999999</v>
      </c>
      <c r="AF58" s="90">
        <v>88952.84</v>
      </c>
      <c r="AG58" s="90">
        <v>4228.13</v>
      </c>
      <c r="AJ58" s="76">
        <f t="shared" si="1"/>
        <v>635802.87</v>
      </c>
      <c r="AK58" s="31">
        <f t="shared" si="2"/>
        <v>34489.089999999997</v>
      </c>
      <c r="AL58" s="21">
        <f t="shared" si="3"/>
        <v>601313.78</v>
      </c>
      <c r="AM58" s="15">
        <f t="shared" si="4"/>
        <v>271270.40999999997</v>
      </c>
      <c r="AN58" s="16">
        <f t="shared" si="5"/>
        <v>234377.05</v>
      </c>
      <c r="AO58" s="26">
        <f t="shared" si="6"/>
        <v>36893.359999999986</v>
      </c>
    </row>
    <row r="59" spans="1:41" x14ac:dyDescent="0.2">
      <c r="A59" t="s">
        <v>549</v>
      </c>
      <c r="B59" t="s">
        <v>550</v>
      </c>
      <c r="C59" s="71">
        <v>1385</v>
      </c>
      <c r="D59" s="58" t="s">
        <v>1319</v>
      </c>
      <c r="E59" s="249" t="s">
        <v>3266</v>
      </c>
      <c r="F59" s="346">
        <v>153526.48000000001</v>
      </c>
      <c r="H59" s="346">
        <v>12021.11</v>
      </c>
      <c r="J59" s="250">
        <v>148650.4</v>
      </c>
      <c r="K59" s="250">
        <v>64901.39</v>
      </c>
      <c r="O59" s="232">
        <v>17975</v>
      </c>
      <c r="U59" s="250">
        <v>1787234.17</v>
      </c>
      <c r="X59" s="73">
        <v>118888.68</v>
      </c>
      <c r="AA59" s="73">
        <v>105273</v>
      </c>
      <c r="AB59" s="73">
        <v>1500</v>
      </c>
      <c r="AC59" s="90">
        <v>123213</v>
      </c>
      <c r="AF59" s="90">
        <v>38177.51</v>
      </c>
      <c r="AG59" s="90">
        <v>23389.26</v>
      </c>
      <c r="AJ59" s="76">
        <f t="shared" si="1"/>
        <v>165547.59000000003</v>
      </c>
      <c r="AK59" s="31">
        <f t="shared" si="2"/>
        <v>17975</v>
      </c>
      <c r="AL59" s="21">
        <f t="shared" si="3"/>
        <v>147572.59000000003</v>
      </c>
      <c r="AM59" s="15">
        <f t="shared" si="4"/>
        <v>225661.68</v>
      </c>
      <c r="AN59" s="16">
        <f t="shared" si="5"/>
        <v>184779.77000000002</v>
      </c>
      <c r="AO59" s="26">
        <f t="shared" si="6"/>
        <v>40881.909999999974</v>
      </c>
    </row>
    <row r="60" spans="1:41" x14ac:dyDescent="0.2">
      <c r="A60" t="s">
        <v>549</v>
      </c>
      <c r="B60" t="s">
        <v>550</v>
      </c>
      <c r="C60" s="71">
        <v>2740</v>
      </c>
      <c r="D60" s="58" t="s">
        <v>1320</v>
      </c>
      <c r="E60" s="249" t="s">
        <v>3267</v>
      </c>
      <c r="F60" s="346">
        <v>80738.55</v>
      </c>
      <c r="H60" s="346">
        <v>56739.18</v>
      </c>
      <c r="J60" s="250">
        <v>2042569.71</v>
      </c>
      <c r="K60" s="250">
        <v>39845.85</v>
      </c>
      <c r="O60" s="232">
        <v>7575</v>
      </c>
      <c r="Q60" s="232">
        <v>504.87</v>
      </c>
      <c r="U60" s="250">
        <v>3909726.18</v>
      </c>
      <c r="X60" s="73">
        <v>85631.03</v>
      </c>
      <c r="AA60" s="73">
        <v>215964</v>
      </c>
      <c r="AB60" s="73">
        <v>1500</v>
      </c>
      <c r="AC60" s="90">
        <v>233724</v>
      </c>
      <c r="AF60" s="90">
        <v>87812.77</v>
      </c>
      <c r="AG60" s="90">
        <v>26271.95</v>
      </c>
      <c r="AJ60" s="76">
        <f t="shared" si="1"/>
        <v>137477.73000000001</v>
      </c>
      <c r="AK60" s="31">
        <f t="shared" si="2"/>
        <v>8079.87</v>
      </c>
      <c r="AL60" s="21">
        <f t="shared" si="3"/>
        <v>129397.86000000002</v>
      </c>
      <c r="AM60" s="15">
        <f t="shared" si="4"/>
        <v>303095.03000000003</v>
      </c>
      <c r="AN60" s="16">
        <f t="shared" si="5"/>
        <v>347808.72000000003</v>
      </c>
      <c r="AO60" s="26">
        <f t="shared" si="6"/>
        <v>-44713.69</v>
      </c>
    </row>
    <row r="61" spans="1:41" ht="15.75" customHeight="1" x14ac:dyDescent="0.2">
      <c r="A61" t="s">
        <v>549</v>
      </c>
      <c r="B61" t="s">
        <v>550</v>
      </c>
      <c r="C61" s="71">
        <v>4108</v>
      </c>
      <c r="D61" s="58" t="s">
        <v>1321</v>
      </c>
      <c r="E61" s="249" t="s">
        <v>3268</v>
      </c>
      <c r="F61" s="346">
        <v>462928.9</v>
      </c>
      <c r="H61" s="346">
        <v>21471.68</v>
      </c>
      <c r="J61" s="250">
        <v>86679.71</v>
      </c>
      <c r="K61" s="250">
        <v>779475.9</v>
      </c>
      <c r="N61" s="232">
        <v>2000</v>
      </c>
      <c r="O61" s="232">
        <v>32375</v>
      </c>
      <c r="Q61" s="232">
        <v>18.690000000000001</v>
      </c>
      <c r="U61" s="250">
        <v>2469567.41</v>
      </c>
      <c r="X61" s="73">
        <v>266988.93</v>
      </c>
      <c r="AA61" s="73">
        <v>240093</v>
      </c>
      <c r="AB61" s="73">
        <v>2000</v>
      </c>
      <c r="AC61" s="90">
        <v>257893</v>
      </c>
      <c r="AF61" s="90">
        <v>48660.53</v>
      </c>
      <c r="AG61" s="90">
        <v>32332.82</v>
      </c>
      <c r="AJ61" s="76">
        <f t="shared" si="1"/>
        <v>484400.58</v>
      </c>
      <c r="AK61" s="31">
        <f t="shared" si="2"/>
        <v>34393.69</v>
      </c>
      <c r="AL61" s="21">
        <f t="shared" si="3"/>
        <v>450006.89</v>
      </c>
      <c r="AM61" s="15">
        <f t="shared" si="4"/>
        <v>509081.93</v>
      </c>
      <c r="AN61" s="16">
        <f t="shared" si="5"/>
        <v>338886.35000000003</v>
      </c>
      <c r="AO61" s="26">
        <f t="shared" si="6"/>
        <v>170195.57999999996</v>
      </c>
    </row>
    <row r="62" spans="1:41" x14ac:dyDescent="0.2">
      <c r="A62" t="s">
        <v>549</v>
      </c>
      <c r="B62" t="s">
        <v>550</v>
      </c>
      <c r="C62" s="71">
        <v>2522</v>
      </c>
      <c r="D62" s="58" t="s">
        <v>1322</v>
      </c>
      <c r="E62" s="249" t="s">
        <v>3353</v>
      </c>
      <c r="F62" s="346">
        <v>180791.82</v>
      </c>
      <c r="H62" s="346">
        <v>95749.4</v>
      </c>
      <c r="J62" s="250">
        <v>342874.69</v>
      </c>
      <c r="K62" s="250">
        <v>125940.05</v>
      </c>
      <c r="N62" s="232">
        <v>3000</v>
      </c>
      <c r="O62" s="232">
        <v>26364.46</v>
      </c>
      <c r="Q62" s="232">
        <v>375.59</v>
      </c>
      <c r="S62" s="250">
        <v>-204294.74</v>
      </c>
      <c r="T62" s="250">
        <v>39084.400000000001</v>
      </c>
      <c r="U62" s="250">
        <v>2114448.44</v>
      </c>
      <c r="X62" s="73">
        <v>70087.199999999997</v>
      </c>
      <c r="AA62" s="73">
        <v>166740</v>
      </c>
      <c r="AB62" s="73">
        <v>1500</v>
      </c>
      <c r="AC62" s="90">
        <v>188640</v>
      </c>
      <c r="AF62" s="90">
        <v>69750.69</v>
      </c>
      <c r="AG62" s="90">
        <v>23649.74</v>
      </c>
      <c r="AJ62" s="76">
        <f t="shared" si="1"/>
        <v>276541.21999999997</v>
      </c>
      <c r="AK62" s="31">
        <f t="shared" si="2"/>
        <v>29740.05</v>
      </c>
      <c r="AL62" s="21">
        <f t="shared" si="3"/>
        <v>246801.16999999998</v>
      </c>
      <c r="AM62" s="15">
        <f t="shared" si="4"/>
        <v>238327.2</v>
      </c>
      <c r="AN62" s="16">
        <f t="shared" si="5"/>
        <v>282040.43</v>
      </c>
      <c r="AO62" s="26">
        <f t="shared" si="6"/>
        <v>-43713.229999999981</v>
      </c>
    </row>
    <row r="63" spans="1:41" x14ac:dyDescent="0.2">
      <c r="A63" t="s">
        <v>549</v>
      </c>
      <c r="B63" t="s">
        <v>550</v>
      </c>
      <c r="C63" s="71">
        <v>1433</v>
      </c>
      <c r="D63" s="58" t="s">
        <v>1323</v>
      </c>
      <c r="E63" s="249" t="s">
        <v>3356</v>
      </c>
      <c r="F63" s="346">
        <v>214473.06</v>
      </c>
      <c r="H63" s="346">
        <v>15530.13</v>
      </c>
      <c r="J63" s="250">
        <v>1680156.45</v>
      </c>
      <c r="K63" s="250">
        <v>22730.51</v>
      </c>
      <c r="O63" s="232">
        <v>33570</v>
      </c>
      <c r="U63" s="250">
        <v>2791483.6</v>
      </c>
      <c r="X63" s="73">
        <v>106168.52</v>
      </c>
      <c r="AA63" s="73">
        <v>253544</v>
      </c>
      <c r="AB63" s="73">
        <v>3000</v>
      </c>
      <c r="AC63" s="90">
        <v>293064</v>
      </c>
      <c r="AF63" s="90">
        <v>58083.08</v>
      </c>
      <c r="AG63" s="90">
        <v>19177.09</v>
      </c>
      <c r="AJ63" s="76">
        <f t="shared" si="1"/>
        <v>230003.19</v>
      </c>
      <c r="AK63" s="31">
        <f t="shared" si="2"/>
        <v>33570</v>
      </c>
      <c r="AL63" s="21">
        <f t="shared" si="3"/>
        <v>196433.19</v>
      </c>
      <c r="AM63" s="15">
        <f t="shared" si="4"/>
        <v>362712.52</v>
      </c>
      <c r="AN63" s="16">
        <f t="shared" si="5"/>
        <v>370324.17000000004</v>
      </c>
      <c r="AO63" s="26">
        <f t="shared" si="6"/>
        <v>-7611.6500000000233</v>
      </c>
    </row>
    <row r="64" spans="1:41" x14ac:dyDescent="0.2">
      <c r="A64" t="s">
        <v>553</v>
      </c>
      <c r="B64" t="s">
        <v>554</v>
      </c>
      <c r="C64" s="71">
        <v>4846</v>
      </c>
      <c r="D64" s="58" t="s">
        <v>1324</v>
      </c>
      <c r="E64" s="249" t="s">
        <v>3269</v>
      </c>
      <c r="F64" s="346">
        <v>655664.75</v>
      </c>
      <c r="H64" s="346">
        <v>276539.95</v>
      </c>
      <c r="J64" s="250">
        <v>294002.49</v>
      </c>
      <c r="K64" s="250">
        <v>17105.96</v>
      </c>
      <c r="O64" s="232">
        <v>20550</v>
      </c>
      <c r="P64" s="232">
        <v>15825</v>
      </c>
      <c r="Q64" s="232">
        <v>0</v>
      </c>
      <c r="T64" s="250">
        <v>180215.79</v>
      </c>
      <c r="U64" s="250">
        <v>1683662.57</v>
      </c>
      <c r="X64" s="73">
        <v>110729.8</v>
      </c>
      <c r="Y64" s="73">
        <v>6375</v>
      </c>
      <c r="AA64" s="73">
        <v>350129.8</v>
      </c>
      <c r="AC64" s="90">
        <v>429069.8</v>
      </c>
      <c r="AF64" s="90">
        <v>62674</v>
      </c>
      <c r="AG64" s="90">
        <v>6918.81</v>
      </c>
      <c r="AJ64" s="76">
        <f t="shared" si="1"/>
        <v>932204.7</v>
      </c>
      <c r="AK64" s="31">
        <f t="shared" si="2"/>
        <v>36375</v>
      </c>
      <c r="AL64" s="21">
        <f t="shared" si="3"/>
        <v>895829.7</v>
      </c>
      <c r="AM64" s="15">
        <f t="shared" si="4"/>
        <v>467234.6</v>
      </c>
      <c r="AN64" s="16">
        <f t="shared" si="5"/>
        <v>498662.61</v>
      </c>
      <c r="AO64" s="26">
        <f t="shared" si="6"/>
        <v>-31428.010000000009</v>
      </c>
    </row>
    <row r="65" spans="1:41" x14ac:dyDescent="0.2">
      <c r="A65" t="s">
        <v>553</v>
      </c>
      <c r="B65" t="s">
        <v>554</v>
      </c>
      <c r="C65" s="71">
        <v>2013</v>
      </c>
      <c r="D65" s="58" t="s">
        <v>1325</v>
      </c>
      <c r="E65" s="249" t="s">
        <v>3270</v>
      </c>
      <c r="F65" s="346">
        <v>600278.79</v>
      </c>
      <c r="H65" s="346">
        <v>34476.300000000003</v>
      </c>
      <c r="J65" s="250">
        <v>22573.69</v>
      </c>
      <c r="K65" s="250">
        <v>320607.59000000003</v>
      </c>
      <c r="O65" s="232">
        <v>54650</v>
      </c>
      <c r="P65" s="232">
        <v>73800</v>
      </c>
      <c r="Q65" s="232">
        <v>163.74</v>
      </c>
      <c r="S65" s="250">
        <v>-239565.73</v>
      </c>
      <c r="U65" s="250">
        <v>1188971.67</v>
      </c>
      <c r="X65" s="73">
        <v>41599.699999999997</v>
      </c>
      <c r="AA65" s="73">
        <v>106140</v>
      </c>
      <c r="AC65" s="90">
        <v>177582</v>
      </c>
      <c r="AF65" s="90">
        <v>51393.18</v>
      </c>
      <c r="AG65" s="90">
        <v>18837.830000000002</v>
      </c>
      <c r="AJ65" s="76">
        <f t="shared" si="1"/>
        <v>634755.09000000008</v>
      </c>
      <c r="AK65" s="31">
        <f t="shared" si="2"/>
        <v>128613.74</v>
      </c>
      <c r="AL65" s="21">
        <f t="shared" si="3"/>
        <v>506141.35000000009</v>
      </c>
      <c r="AM65" s="15">
        <f t="shared" si="4"/>
        <v>147739.70000000001</v>
      </c>
      <c r="AN65" s="16">
        <f t="shared" si="5"/>
        <v>247813.01</v>
      </c>
      <c r="AO65" s="26">
        <f t="shared" si="6"/>
        <v>-100073.31</v>
      </c>
    </row>
    <row r="66" spans="1:41" x14ac:dyDescent="0.2">
      <c r="A66" t="s">
        <v>553</v>
      </c>
      <c r="B66" t="s">
        <v>554</v>
      </c>
      <c r="C66" s="71">
        <v>1672</v>
      </c>
      <c r="D66" s="58" t="s">
        <v>1326</v>
      </c>
      <c r="E66" s="249" t="s">
        <v>3271</v>
      </c>
      <c r="F66" s="346">
        <v>367484.85</v>
      </c>
      <c r="H66" s="346">
        <v>72671.31</v>
      </c>
      <c r="J66" s="250">
        <v>509087.42</v>
      </c>
      <c r="K66" s="250">
        <v>320979.71999999997</v>
      </c>
      <c r="O66" s="232">
        <v>16378.42</v>
      </c>
      <c r="U66" s="250">
        <v>2121250.9300000002</v>
      </c>
      <c r="W66" s="73">
        <v>769.96</v>
      </c>
      <c r="X66" s="73">
        <v>32988.639999999999</v>
      </c>
      <c r="Y66" s="73">
        <v>300</v>
      </c>
      <c r="AA66" s="73">
        <v>169693.5</v>
      </c>
      <c r="AB66" s="73">
        <v>7000</v>
      </c>
      <c r="AC66" s="90">
        <v>236239.5</v>
      </c>
      <c r="AF66" s="90">
        <v>65666.69</v>
      </c>
      <c r="AG66" s="90">
        <v>45579.46</v>
      </c>
      <c r="AJ66" s="76">
        <f t="shared" si="1"/>
        <v>440156.15999999997</v>
      </c>
      <c r="AK66" s="31">
        <f t="shared" si="2"/>
        <v>16378.42</v>
      </c>
      <c r="AL66" s="21">
        <f t="shared" si="3"/>
        <v>423777.74</v>
      </c>
      <c r="AM66" s="15">
        <f t="shared" si="4"/>
        <v>210752.1</v>
      </c>
      <c r="AN66" s="16">
        <f t="shared" si="5"/>
        <v>347485.65</v>
      </c>
      <c r="AO66" s="26">
        <f t="shared" si="6"/>
        <v>-136733.55000000002</v>
      </c>
    </row>
    <row r="67" spans="1:41" x14ac:dyDescent="0.2">
      <c r="A67" t="s">
        <v>553</v>
      </c>
      <c r="B67" t="s">
        <v>554</v>
      </c>
      <c r="C67" s="71">
        <v>4546</v>
      </c>
      <c r="D67" s="58" t="s">
        <v>1327</v>
      </c>
      <c r="E67" s="249" t="s">
        <v>3272</v>
      </c>
      <c r="F67" s="346">
        <v>261428.63</v>
      </c>
      <c r="H67" s="346">
        <v>207930.1</v>
      </c>
      <c r="J67" s="250">
        <v>26900.3</v>
      </c>
      <c r="K67" s="250">
        <v>-106623.4</v>
      </c>
      <c r="O67" s="232">
        <v>22620</v>
      </c>
      <c r="P67" s="232">
        <v>58700</v>
      </c>
      <c r="S67" s="250">
        <v>165092.32999999999</v>
      </c>
      <c r="U67" s="250">
        <v>1374864.38</v>
      </c>
      <c r="X67" s="73">
        <v>45880.480000000003</v>
      </c>
      <c r="AA67" s="73">
        <v>166075</v>
      </c>
      <c r="AB67" s="73">
        <v>5000</v>
      </c>
      <c r="AC67" s="90">
        <v>282075</v>
      </c>
      <c r="AF67" s="90">
        <v>58846.52</v>
      </c>
      <c r="AG67" s="90">
        <v>21813.89</v>
      </c>
      <c r="AJ67" s="76">
        <f t="shared" si="1"/>
        <v>469358.73</v>
      </c>
      <c r="AK67" s="31">
        <f t="shared" si="2"/>
        <v>81320</v>
      </c>
      <c r="AL67" s="21">
        <f t="shared" si="3"/>
        <v>388038.73</v>
      </c>
      <c r="AM67" s="15">
        <f t="shared" si="4"/>
        <v>216955.48</v>
      </c>
      <c r="AN67" s="16">
        <f t="shared" si="5"/>
        <v>362735.41000000003</v>
      </c>
      <c r="AO67" s="26">
        <f t="shared" si="6"/>
        <v>-145779.93000000002</v>
      </c>
    </row>
    <row r="68" spans="1:41" x14ac:dyDescent="0.2">
      <c r="A68" t="s">
        <v>553</v>
      </c>
      <c r="B68" t="s">
        <v>554</v>
      </c>
      <c r="C68" s="71">
        <v>3867</v>
      </c>
      <c r="D68" s="58" t="s">
        <v>1328</v>
      </c>
      <c r="E68" s="249" t="s">
        <v>3273</v>
      </c>
      <c r="F68" s="346">
        <v>387243.41</v>
      </c>
      <c r="H68" s="346">
        <v>38406.370000000003</v>
      </c>
      <c r="J68" s="250">
        <v>-97993.35</v>
      </c>
      <c r="K68" s="250">
        <v>-31861.91</v>
      </c>
      <c r="O68" s="232">
        <v>93150</v>
      </c>
      <c r="P68" s="232">
        <v>523775</v>
      </c>
      <c r="T68" s="250">
        <v>1370.51</v>
      </c>
      <c r="U68" s="250">
        <v>2680574.06</v>
      </c>
      <c r="X68" s="73">
        <v>37789.57</v>
      </c>
      <c r="AA68" s="73">
        <v>492366</v>
      </c>
      <c r="AB68" s="73">
        <v>9000</v>
      </c>
      <c r="AC68" s="90">
        <v>627066</v>
      </c>
      <c r="AF68" s="90">
        <v>72977.02</v>
      </c>
      <c r="AG68" s="90">
        <v>73505.77</v>
      </c>
      <c r="AJ68" s="76">
        <f t="shared" si="1"/>
        <v>425649.77999999997</v>
      </c>
      <c r="AK68" s="31">
        <f t="shared" si="2"/>
        <v>616925</v>
      </c>
      <c r="AL68" s="21">
        <f t="shared" si="3"/>
        <v>-191275.22000000003</v>
      </c>
      <c r="AM68" s="15">
        <f t="shared" si="4"/>
        <v>539155.56999999995</v>
      </c>
      <c r="AN68" s="16">
        <f t="shared" si="5"/>
        <v>773548.79</v>
      </c>
      <c r="AO68" s="26">
        <f t="shared" si="6"/>
        <v>-234393.22000000009</v>
      </c>
    </row>
    <row r="69" spans="1:41" x14ac:dyDescent="0.2">
      <c r="A69" t="s">
        <v>553</v>
      </c>
      <c r="B69" t="s">
        <v>554</v>
      </c>
      <c r="C69" s="71">
        <v>2282</v>
      </c>
      <c r="D69" s="58" t="s">
        <v>1329</v>
      </c>
      <c r="E69" s="249" t="s">
        <v>3274</v>
      </c>
      <c r="F69" s="346">
        <v>724689.36</v>
      </c>
      <c r="G69" s="346">
        <v>5000</v>
      </c>
      <c r="H69" s="346">
        <v>203775.75</v>
      </c>
      <c r="J69" s="250">
        <v>20561.66</v>
      </c>
      <c r="K69" s="250">
        <v>122623.55</v>
      </c>
      <c r="O69" s="232">
        <v>12450</v>
      </c>
      <c r="P69" s="232">
        <v>4020</v>
      </c>
      <c r="Q69" s="232">
        <v>1703</v>
      </c>
      <c r="R69" s="250">
        <v>5000</v>
      </c>
      <c r="U69" s="250">
        <v>2191965</v>
      </c>
      <c r="X69" s="73">
        <v>22730.01</v>
      </c>
      <c r="AA69" s="73">
        <v>179180</v>
      </c>
      <c r="AC69" s="90">
        <v>255762</v>
      </c>
      <c r="AF69" s="90">
        <v>47083.83</v>
      </c>
      <c r="AG69" s="90">
        <v>4658.29</v>
      </c>
      <c r="AJ69" s="76">
        <f t="shared" ref="AJ69:AJ132" si="7">SUM(F69:I69)</f>
        <v>933465.11</v>
      </c>
      <c r="AK69" s="31">
        <f t="shared" ref="AK69:AK132" si="8">SUM(N69:Q69)</f>
        <v>18173</v>
      </c>
      <c r="AL69" s="21">
        <f t="shared" ref="AL69:AL132" si="9">AJ69-AK69</f>
        <v>915292.11</v>
      </c>
      <c r="AM69" s="15">
        <f t="shared" ref="AM69:AM132" si="10">SUM(V69:AB69)</f>
        <v>201910.01</v>
      </c>
      <c r="AN69" s="16">
        <f t="shared" ref="AN69:AN132" si="11">SUM(AC69:AI69)</f>
        <v>307504.12</v>
      </c>
      <c r="AO69" s="26">
        <f t="shared" ref="AO69:AO132" si="12">AM69-AN69</f>
        <v>-105594.10999999999</v>
      </c>
    </row>
    <row r="70" spans="1:41" x14ac:dyDescent="0.2">
      <c r="A70" t="s">
        <v>553</v>
      </c>
      <c r="B70" t="s">
        <v>554</v>
      </c>
      <c r="C70" s="71">
        <v>2718</v>
      </c>
      <c r="D70" s="58" t="s">
        <v>1330</v>
      </c>
      <c r="E70" s="249" t="s">
        <v>3275</v>
      </c>
      <c r="F70" s="346">
        <v>596493.85</v>
      </c>
      <c r="H70" s="346">
        <v>65532.21</v>
      </c>
      <c r="J70" s="250">
        <v>27816.94</v>
      </c>
      <c r="K70" s="250">
        <v>109462.98</v>
      </c>
      <c r="O70" s="232">
        <v>9318.91</v>
      </c>
      <c r="U70" s="250">
        <v>1302561.3500000001</v>
      </c>
      <c r="X70" s="73">
        <v>51199.02</v>
      </c>
      <c r="AA70" s="73">
        <v>223982.84</v>
      </c>
      <c r="AC70" s="90">
        <v>284078.84000000003</v>
      </c>
      <c r="AF70" s="90">
        <v>109433.96</v>
      </c>
      <c r="AG70" s="90">
        <v>22397.45</v>
      </c>
      <c r="AJ70" s="76">
        <f t="shared" si="7"/>
        <v>662026.05999999994</v>
      </c>
      <c r="AK70" s="31">
        <f t="shared" si="8"/>
        <v>9318.91</v>
      </c>
      <c r="AL70" s="21">
        <f t="shared" si="9"/>
        <v>652707.14999999991</v>
      </c>
      <c r="AM70" s="15">
        <f t="shared" si="10"/>
        <v>275181.86</v>
      </c>
      <c r="AN70" s="16">
        <f t="shared" si="11"/>
        <v>415910.25000000006</v>
      </c>
      <c r="AO70" s="26">
        <f t="shared" si="12"/>
        <v>-140728.39000000007</v>
      </c>
    </row>
    <row r="71" spans="1:41" x14ac:dyDescent="0.2">
      <c r="A71" t="s">
        <v>553</v>
      </c>
      <c r="B71" t="s">
        <v>554</v>
      </c>
      <c r="C71" s="71">
        <v>4883</v>
      </c>
      <c r="D71" s="58" t="s">
        <v>1331</v>
      </c>
      <c r="E71" s="249" t="s">
        <v>3276</v>
      </c>
      <c r="F71" s="346">
        <v>381474.83</v>
      </c>
      <c r="H71" s="346">
        <v>55764.85</v>
      </c>
      <c r="J71" s="250">
        <v>379084.53</v>
      </c>
      <c r="K71" s="250">
        <v>182433.47</v>
      </c>
      <c r="O71" s="232">
        <v>6150</v>
      </c>
      <c r="P71" s="232">
        <v>3450</v>
      </c>
      <c r="U71" s="250">
        <v>1726865.73</v>
      </c>
      <c r="X71" s="73">
        <v>52620</v>
      </c>
      <c r="Y71" s="73">
        <v>3000</v>
      </c>
      <c r="AA71" s="73">
        <v>233257</v>
      </c>
      <c r="AC71" s="90">
        <v>298017</v>
      </c>
      <c r="AF71" s="90">
        <v>63243.77</v>
      </c>
      <c r="AG71" s="90">
        <v>14009.44</v>
      </c>
      <c r="AJ71" s="76">
        <f t="shared" si="7"/>
        <v>437239.68</v>
      </c>
      <c r="AK71" s="31">
        <f t="shared" si="8"/>
        <v>9600</v>
      </c>
      <c r="AL71" s="21">
        <f t="shared" si="9"/>
        <v>427639.68</v>
      </c>
      <c r="AM71" s="15">
        <f t="shared" si="10"/>
        <v>288877</v>
      </c>
      <c r="AN71" s="16">
        <f t="shared" si="11"/>
        <v>375270.21</v>
      </c>
      <c r="AO71" s="26">
        <f t="shared" si="12"/>
        <v>-86393.210000000021</v>
      </c>
    </row>
    <row r="72" spans="1:41" x14ac:dyDescent="0.2">
      <c r="A72" t="s">
        <v>553</v>
      </c>
      <c r="B72" t="s">
        <v>554</v>
      </c>
      <c r="C72" s="71">
        <v>4275</v>
      </c>
      <c r="D72" s="58" t="s">
        <v>1332</v>
      </c>
      <c r="E72" s="249" t="s">
        <v>3277</v>
      </c>
      <c r="F72" s="346">
        <v>229295.39</v>
      </c>
      <c r="H72" s="346">
        <v>130694.89</v>
      </c>
      <c r="J72" s="250">
        <v>232005.87</v>
      </c>
      <c r="K72" s="250">
        <v>136912.82</v>
      </c>
      <c r="O72" s="232">
        <v>6150</v>
      </c>
      <c r="P72" s="232">
        <v>29850</v>
      </c>
      <c r="U72" s="250">
        <v>1340923.19</v>
      </c>
      <c r="X72" s="73">
        <v>23722.6</v>
      </c>
      <c r="Y72" s="73">
        <v>16500</v>
      </c>
      <c r="AA72" s="73">
        <v>240500</v>
      </c>
      <c r="AC72" s="90">
        <v>325408</v>
      </c>
      <c r="AF72" s="90">
        <v>67465.55</v>
      </c>
      <c r="AG72" s="90">
        <v>32440.49</v>
      </c>
      <c r="AJ72" s="76">
        <f t="shared" si="7"/>
        <v>359990.28</v>
      </c>
      <c r="AK72" s="31">
        <f t="shared" si="8"/>
        <v>36000</v>
      </c>
      <c r="AL72" s="21">
        <f t="shared" si="9"/>
        <v>323990.28000000003</v>
      </c>
      <c r="AM72" s="15">
        <f t="shared" si="10"/>
        <v>280722.59999999998</v>
      </c>
      <c r="AN72" s="16">
        <f t="shared" si="11"/>
        <v>425314.04</v>
      </c>
      <c r="AO72" s="26">
        <f t="shared" si="12"/>
        <v>-144591.44</v>
      </c>
    </row>
    <row r="73" spans="1:41" x14ac:dyDescent="0.2">
      <c r="A73" t="s">
        <v>553</v>
      </c>
      <c r="B73" t="s">
        <v>554</v>
      </c>
      <c r="C73" s="71">
        <v>3121</v>
      </c>
      <c r="D73" s="58" t="s">
        <v>1333</v>
      </c>
      <c r="E73" s="249" t="s">
        <v>3278</v>
      </c>
      <c r="F73" s="346">
        <v>575767.68999999994</v>
      </c>
      <c r="H73" s="346">
        <v>137395.70000000001</v>
      </c>
      <c r="J73" s="250">
        <v>700289.42</v>
      </c>
      <c r="K73" s="250">
        <v>175061.93</v>
      </c>
      <c r="O73" s="232">
        <v>18150</v>
      </c>
      <c r="P73" s="232">
        <v>0</v>
      </c>
      <c r="T73" s="250">
        <v>187167.17</v>
      </c>
      <c r="U73" s="250">
        <v>1494202.14</v>
      </c>
      <c r="X73" s="73">
        <v>59362.67</v>
      </c>
      <c r="Z73" s="73">
        <v>1550.4</v>
      </c>
      <c r="AA73" s="73">
        <v>245846.6</v>
      </c>
      <c r="AC73" s="90">
        <v>296072.59999999998</v>
      </c>
      <c r="AF73" s="90">
        <v>88524.46</v>
      </c>
      <c r="AG73" s="90">
        <v>40122.86</v>
      </c>
      <c r="AJ73" s="76">
        <f t="shared" si="7"/>
        <v>713163.3899999999</v>
      </c>
      <c r="AK73" s="31">
        <f t="shared" si="8"/>
        <v>18150</v>
      </c>
      <c r="AL73" s="21">
        <f t="shared" si="9"/>
        <v>695013.3899999999</v>
      </c>
      <c r="AM73" s="15">
        <f t="shared" si="10"/>
        <v>306759.67</v>
      </c>
      <c r="AN73" s="16">
        <f t="shared" si="11"/>
        <v>424719.92</v>
      </c>
      <c r="AO73" s="26">
        <f t="shared" si="12"/>
        <v>-117960.25</v>
      </c>
    </row>
    <row r="74" spans="1:41" x14ac:dyDescent="0.2">
      <c r="A74" t="s">
        <v>553</v>
      </c>
      <c r="B74" t="s">
        <v>554</v>
      </c>
      <c r="C74" s="71">
        <v>1601</v>
      </c>
      <c r="D74" s="58" t="s">
        <v>1334</v>
      </c>
      <c r="E74" s="249" t="s">
        <v>3279</v>
      </c>
      <c r="F74" s="346">
        <v>709583.05</v>
      </c>
      <c r="H74" s="346">
        <v>54282.17</v>
      </c>
      <c r="J74" s="250">
        <v>1994522.17</v>
      </c>
      <c r="K74" s="250">
        <v>220931.9</v>
      </c>
      <c r="O74" s="232">
        <v>6150</v>
      </c>
      <c r="P74" s="232">
        <v>19106.900000000001</v>
      </c>
      <c r="U74" s="250">
        <v>464694.52</v>
      </c>
      <c r="X74" s="73">
        <v>19364.03</v>
      </c>
      <c r="Y74" s="73">
        <v>44293.1</v>
      </c>
      <c r="AA74" s="73">
        <v>209281</v>
      </c>
      <c r="AC74" s="90">
        <v>266753</v>
      </c>
      <c r="AF74" s="90">
        <v>66368.929999999993</v>
      </c>
      <c r="AG74" s="90">
        <v>34081.35</v>
      </c>
      <c r="AJ74" s="76">
        <f t="shared" si="7"/>
        <v>763865.22000000009</v>
      </c>
      <c r="AK74" s="31">
        <f t="shared" si="8"/>
        <v>25256.9</v>
      </c>
      <c r="AL74" s="21">
        <f t="shared" si="9"/>
        <v>738608.32000000007</v>
      </c>
      <c r="AM74" s="15">
        <f t="shared" si="10"/>
        <v>272938.13</v>
      </c>
      <c r="AN74" s="16">
        <f t="shared" si="11"/>
        <v>367203.27999999997</v>
      </c>
      <c r="AO74" s="26">
        <f t="shared" si="12"/>
        <v>-94265.149999999965</v>
      </c>
    </row>
    <row r="75" spans="1:41" x14ac:dyDescent="0.2">
      <c r="A75" t="s">
        <v>553</v>
      </c>
      <c r="B75" t="s">
        <v>554</v>
      </c>
      <c r="C75" s="71">
        <v>4298</v>
      </c>
      <c r="D75" s="58" t="s">
        <v>1335</v>
      </c>
      <c r="E75" s="249" t="s">
        <v>3280</v>
      </c>
      <c r="F75" s="346">
        <v>319406.02</v>
      </c>
      <c r="H75" s="346">
        <v>68746.070000000007</v>
      </c>
      <c r="J75" s="250">
        <v>1194059.1499999999</v>
      </c>
      <c r="K75" s="250">
        <v>203555.16</v>
      </c>
      <c r="O75" s="232">
        <v>11150</v>
      </c>
      <c r="T75" s="250">
        <v>0.02</v>
      </c>
      <c r="U75" s="250">
        <v>961521.58</v>
      </c>
      <c r="X75" s="73">
        <v>21380.28</v>
      </c>
      <c r="AA75" s="73">
        <v>205669</v>
      </c>
      <c r="AB75" s="73">
        <v>7000</v>
      </c>
      <c r="AC75" s="90">
        <v>324659</v>
      </c>
      <c r="AF75" s="90">
        <v>49061.05</v>
      </c>
      <c r="AG75" s="90">
        <v>37685.22</v>
      </c>
      <c r="AJ75" s="76">
        <f t="shared" si="7"/>
        <v>388152.09</v>
      </c>
      <c r="AK75" s="31">
        <f t="shared" si="8"/>
        <v>11150</v>
      </c>
      <c r="AL75" s="21">
        <f t="shared" si="9"/>
        <v>377002.09</v>
      </c>
      <c r="AM75" s="15">
        <f t="shared" si="10"/>
        <v>234049.28</v>
      </c>
      <c r="AN75" s="16">
        <f t="shared" si="11"/>
        <v>411405.27</v>
      </c>
      <c r="AO75" s="26">
        <f t="shared" si="12"/>
        <v>-177355.99000000002</v>
      </c>
    </row>
    <row r="76" spans="1:41" x14ac:dyDescent="0.2">
      <c r="A76" t="s">
        <v>553</v>
      </c>
      <c r="B76" t="s">
        <v>554</v>
      </c>
      <c r="C76" s="71">
        <v>4211</v>
      </c>
      <c r="D76" s="58" t="s">
        <v>1336</v>
      </c>
      <c r="E76" s="249" t="s">
        <v>3281</v>
      </c>
      <c r="F76" s="346">
        <v>630598.75</v>
      </c>
      <c r="H76" s="346">
        <v>71312.52</v>
      </c>
      <c r="J76" s="250">
        <v>1521448.06</v>
      </c>
      <c r="K76" s="250">
        <v>370650.75</v>
      </c>
      <c r="O76" s="232">
        <v>39150</v>
      </c>
      <c r="P76" s="232">
        <v>52200</v>
      </c>
      <c r="U76" s="250">
        <v>2317512.06</v>
      </c>
      <c r="X76" s="73">
        <v>30772.52</v>
      </c>
      <c r="Y76" s="73">
        <v>37700</v>
      </c>
      <c r="AA76" s="73">
        <v>157750</v>
      </c>
      <c r="AB76" s="73">
        <v>3000</v>
      </c>
      <c r="AC76" s="90">
        <v>265400</v>
      </c>
      <c r="AF76" s="90">
        <v>97352.26</v>
      </c>
      <c r="AG76" s="90">
        <v>19196.560000000001</v>
      </c>
      <c r="AJ76" s="76">
        <f t="shared" si="7"/>
        <v>701911.27</v>
      </c>
      <c r="AK76" s="31">
        <f t="shared" si="8"/>
        <v>91350</v>
      </c>
      <c r="AL76" s="21">
        <f t="shared" si="9"/>
        <v>610561.27</v>
      </c>
      <c r="AM76" s="15">
        <f t="shared" si="10"/>
        <v>229222.52000000002</v>
      </c>
      <c r="AN76" s="16">
        <f t="shared" si="11"/>
        <v>381948.82</v>
      </c>
      <c r="AO76" s="26">
        <f t="shared" si="12"/>
        <v>-152726.29999999999</v>
      </c>
    </row>
    <row r="77" spans="1:41" x14ac:dyDescent="0.2">
      <c r="A77" t="s">
        <v>553</v>
      </c>
      <c r="B77" t="s">
        <v>554</v>
      </c>
      <c r="C77" s="71">
        <v>3166</v>
      </c>
      <c r="D77" s="58" t="s">
        <v>1337</v>
      </c>
      <c r="E77" s="249" t="s">
        <v>3282</v>
      </c>
      <c r="F77" s="346">
        <v>415131.32</v>
      </c>
      <c r="H77" s="346">
        <v>36740.129999999997</v>
      </c>
      <c r="J77" s="250">
        <v>498059.11</v>
      </c>
      <c r="K77" s="250">
        <v>188102.65</v>
      </c>
      <c r="O77" s="232">
        <v>8763.99</v>
      </c>
      <c r="P77" s="232">
        <v>374010</v>
      </c>
      <c r="Q77" s="232">
        <v>166000</v>
      </c>
      <c r="U77" s="250">
        <v>2233839.69</v>
      </c>
      <c r="X77" s="73">
        <v>66045.2</v>
      </c>
      <c r="AA77" s="73">
        <v>175299</v>
      </c>
      <c r="AB77" s="73">
        <v>3000</v>
      </c>
      <c r="AC77" s="90">
        <v>254067</v>
      </c>
      <c r="AF77" s="90">
        <v>85752.38</v>
      </c>
      <c r="AG77" s="90">
        <v>29615</v>
      </c>
      <c r="AJ77" s="76">
        <f t="shared" si="7"/>
        <v>451871.45</v>
      </c>
      <c r="AK77" s="31">
        <f t="shared" si="8"/>
        <v>548773.99</v>
      </c>
      <c r="AL77" s="21">
        <f t="shared" si="9"/>
        <v>-96902.539999999979</v>
      </c>
      <c r="AM77" s="15">
        <f t="shared" si="10"/>
        <v>244344.2</v>
      </c>
      <c r="AN77" s="16">
        <f t="shared" si="11"/>
        <v>369434.38</v>
      </c>
      <c r="AO77" s="26">
        <f t="shared" si="12"/>
        <v>-125090.18</v>
      </c>
    </row>
    <row r="78" spans="1:41" x14ac:dyDescent="0.2">
      <c r="A78" t="s">
        <v>553</v>
      </c>
      <c r="B78" t="s">
        <v>554</v>
      </c>
      <c r="C78" s="71">
        <v>2186</v>
      </c>
      <c r="D78" s="58" t="s">
        <v>1338</v>
      </c>
      <c r="E78" s="249" t="s">
        <v>3354</v>
      </c>
      <c r="F78" s="346">
        <v>596002.44999999995</v>
      </c>
      <c r="H78" s="346">
        <v>52544.47</v>
      </c>
      <c r="J78" s="250">
        <v>253524.97</v>
      </c>
      <c r="K78" s="250">
        <v>483169.63</v>
      </c>
      <c r="O78" s="232">
        <v>31350</v>
      </c>
      <c r="Q78" s="232">
        <v>152.59</v>
      </c>
      <c r="U78" s="250">
        <v>2560558.21</v>
      </c>
      <c r="X78" s="73">
        <v>38343.4</v>
      </c>
      <c r="AA78" s="73">
        <v>183448</v>
      </c>
      <c r="AB78" s="73">
        <v>-9600</v>
      </c>
      <c r="AC78" s="90">
        <v>236666</v>
      </c>
      <c r="AF78" s="90">
        <v>98420.96</v>
      </c>
      <c r="AG78" s="90">
        <v>19856.41</v>
      </c>
      <c r="AJ78" s="76">
        <f t="shared" si="7"/>
        <v>648546.91999999993</v>
      </c>
      <c r="AK78" s="31">
        <f t="shared" si="8"/>
        <v>31502.59</v>
      </c>
      <c r="AL78" s="21">
        <f t="shared" si="9"/>
        <v>617044.32999999996</v>
      </c>
      <c r="AM78" s="15">
        <f t="shared" si="10"/>
        <v>212191.4</v>
      </c>
      <c r="AN78" s="16">
        <f t="shared" si="11"/>
        <v>354943.37</v>
      </c>
      <c r="AO78" s="26">
        <f t="shared" si="12"/>
        <v>-142751.97</v>
      </c>
    </row>
    <row r="79" spans="1:41" x14ac:dyDescent="0.2">
      <c r="A79" t="s">
        <v>557</v>
      </c>
      <c r="B79" t="s">
        <v>558</v>
      </c>
      <c r="C79" s="71">
        <v>3311</v>
      </c>
      <c r="D79" s="58" t="s">
        <v>1339</v>
      </c>
      <c r="E79" s="249" t="s">
        <v>3283</v>
      </c>
      <c r="F79" s="346">
        <v>199577.37</v>
      </c>
      <c r="H79" s="346">
        <v>23266.37</v>
      </c>
      <c r="J79" s="250">
        <v>386390.51</v>
      </c>
      <c r="K79" s="250">
        <v>590676.43000000005</v>
      </c>
      <c r="O79" s="232">
        <v>25672</v>
      </c>
      <c r="T79" s="250">
        <v>22471.66</v>
      </c>
      <c r="U79" s="250">
        <v>1212676.51</v>
      </c>
      <c r="X79" s="73">
        <v>130579.81</v>
      </c>
      <c r="AA79" s="73">
        <v>232520</v>
      </c>
      <c r="AC79" s="90">
        <v>319374</v>
      </c>
      <c r="AE79" s="90">
        <v>36011.360000000001</v>
      </c>
      <c r="AF79" s="90">
        <v>47814.64</v>
      </c>
      <c r="AG79" s="90">
        <v>7939.3</v>
      </c>
      <c r="AJ79" s="76">
        <f t="shared" si="7"/>
        <v>222843.74</v>
      </c>
      <c r="AK79" s="31">
        <f t="shared" si="8"/>
        <v>25672</v>
      </c>
      <c r="AL79" s="21">
        <f t="shared" si="9"/>
        <v>197171.74</v>
      </c>
      <c r="AM79" s="15">
        <f t="shared" si="10"/>
        <v>363099.81</v>
      </c>
      <c r="AN79" s="16">
        <f t="shared" si="11"/>
        <v>411139.3</v>
      </c>
      <c r="AO79" s="26">
        <f t="shared" si="12"/>
        <v>-48039.489999999991</v>
      </c>
    </row>
    <row r="80" spans="1:41" x14ac:dyDescent="0.2">
      <c r="A80" t="s">
        <v>557</v>
      </c>
      <c r="B80" t="s">
        <v>558</v>
      </c>
      <c r="C80" s="71">
        <v>2139</v>
      </c>
      <c r="D80" s="58" t="s">
        <v>1340</v>
      </c>
      <c r="E80" s="249" t="s">
        <v>3284</v>
      </c>
      <c r="F80" s="346">
        <v>139455.69</v>
      </c>
      <c r="H80" s="346">
        <v>71537.539999999994</v>
      </c>
      <c r="J80" s="250">
        <v>149718.54</v>
      </c>
      <c r="K80" s="250">
        <v>80093.37</v>
      </c>
      <c r="O80" s="232">
        <v>106210</v>
      </c>
      <c r="P80" s="232">
        <v>162100</v>
      </c>
      <c r="T80" s="250">
        <v>-1162542.96</v>
      </c>
      <c r="U80" s="250">
        <v>1431387.54</v>
      </c>
      <c r="X80" s="73">
        <v>84644.55</v>
      </c>
      <c r="AA80" s="73">
        <v>266500</v>
      </c>
      <c r="AC80" s="90">
        <v>339760</v>
      </c>
      <c r="AF80" s="90">
        <v>77737.710000000006</v>
      </c>
      <c r="AG80" s="90">
        <v>22420.28</v>
      </c>
      <c r="AJ80" s="76">
        <f t="shared" si="7"/>
        <v>210993.22999999998</v>
      </c>
      <c r="AK80" s="31">
        <f t="shared" si="8"/>
        <v>268310</v>
      </c>
      <c r="AL80" s="21">
        <f t="shared" si="9"/>
        <v>-57316.770000000019</v>
      </c>
      <c r="AM80" s="15">
        <f t="shared" si="10"/>
        <v>351144.55</v>
      </c>
      <c r="AN80" s="16">
        <f t="shared" si="11"/>
        <v>439917.99</v>
      </c>
      <c r="AO80" s="26">
        <f t="shared" si="12"/>
        <v>-88773.440000000002</v>
      </c>
    </row>
    <row r="81" spans="1:41" x14ac:dyDescent="0.2">
      <c r="A81" t="s">
        <v>557</v>
      </c>
      <c r="B81" t="s">
        <v>558</v>
      </c>
      <c r="C81" s="71">
        <v>4074</v>
      </c>
      <c r="D81" s="58" t="s">
        <v>1341</v>
      </c>
      <c r="E81" s="249" t="s">
        <v>3285</v>
      </c>
      <c r="F81" s="346">
        <v>337334.36</v>
      </c>
      <c r="H81" s="346">
        <v>29126.48</v>
      </c>
      <c r="J81" s="250">
        <v>406689.8</v>
      </c>
      <c r="K81" s="250">
        <v>787263.68</v>
      </c>
      <c r="O81" s="232">
        <v>104383.52</v>
      </c>
      <c r="P81" s="232">
        <v>86300</v>
      </c>
      <c r="Q81" s="232">
        <v>1405.67</v>
      </c>
      <c r="T81" s="250">
        <v>-492245.13</v>
      </c>
      <c r="U81" s="250">
        <v>2041384.85</v>
      </c>
      <c r="X81" s="73">
        <v>16068.75</v>
      </c>
      <c r="AA81" s="73">
        <v>250960</v>
      </c>
      <c r="AC81" s="90">
        <v>355019.92</v>
      </c>
      <c r="AF81" s="90">
        <v>62806.02</v>
      </c>
      <c r="AG81" s="90">
        <v>27562.400000000001</v>
      </c>
      <c r="AJ81" s="76">
        <f t="shared" si="7"/>
        <v>366460.83999999997</v>
      </c>
      <c r="AK81" s="31">
        <f t="shared" si="8"/>
        <v>192089.19000000003</v>
      </c>
      <c r="AL81" s="21">
        <f t="shared" si="9"/>
        <v>174371.64999999994</v>
      </c>
      <c r="AM81" s="15">
        <f t="shared" si="10"/>
        <v>267028.75</v>
      </c>
      <c r="AN81" s="16">
        <f t="shared" si="11"/>
        <v>445388.34</v>
      </c>
      <c r="AO81" s="26">
        <f t="shared" si="12"/>
        <v>-178359.59000000003</v>
      </c>
    </row>
    <row r="82" spans="1:41" x14ac:dyDescent="0.2">
      <c r="A82" t="s">
        <v>557</v>
      </c>
      <c r="B82" t="s">
        <v>558</v>
      </c>
      <c r="C82" s="71">
        <v>2831</v>
      </c>
      <c r="D82" s="58" t="s">
        <v>1342</v>
      </c>
      <c r="E82" s="249" t="s">
        <v>3286</v>
      </c>
      <c r="F82" s="346">
        <v>138868.25</v>
      </c>
      <c r="H82" s="346">
        <v>73350.92</v>
      </c>
      <c r="J82" s="250">
        <v>427318.43</v>
      </c>
      <c r="K82" s="250">
        <v>350096.31</v>
      </c>
      <c r="O82" s="232">
        <v>39600</v>
      </c>
      <c r="P82" s="232">
        <v>74984.820000000007</v>
      </c>
      <c r="Q82" s="232">
        <v>556.42999999999995</v>
      </c>
      <c r="T82" s="250">
        <v>-308058.27</v>
      </c>
      <c r="U82" s="250">
        <v>1171298.0900000001</v>
      </c>
      <c r="X82" s="73">
        <v>109421.34</v>
      </c>
      <c r="Y82" s="73">
        <v>45000</v>
      </c>
      <c r="AA82" s="73">
        <v>278800</v>
      </c>
      <c r="AC82" s="90">
        <v>343500</v>
      </c>
      <c r="AF82" s="90">
        <v>68527.460000000006</v>
      </c>
      <c r="AG82" s="90">
        <v>17445.04</v>
      </c>
      <c r="AJ82" s="76">
        <f t="shared" si="7"/>
        <v>212219.16999999998</v>
      </c>
      <c r="AK82" s="31">
        <f t="shared" si="8"/>
        <v>115141.25</v>
      </c>
      <c r="AL82" s="21">
        <f t="shared" si="9"/>
        <v>97077.919999999984</v>
      </c>
      <c r="AM82" s="15">
        <f t="shared" si="10"/>
        <v>433221.33999999997</v>
      </c>
      <c r="AN82" s="16">
        <f t="shared" si="11"/>
        <v>429472.5</v>
      </c>
      <c r="AO82" s="26">
        <f t="shared" si="12"/>
        <v>3748.8399999999674</v>
      </c>
    </row>
    <row r="83" spans="1:41" x14ac:dyDescent="0.2">
      <c r="A83" t="s">
        <v>557</v>
      </c>
      <c r="B83" t="s">
        <v>558</v>
      </c>
      <c r="C83" s="71">
        <v>2983</v>
      </c>
      <c r="D83" s="58" t="s">
        <v>1343</v>
      </c>
      <c r="E83" s="249" t="s">
        <v>3287</v>
      </c>
      <c r="F83" s="346">
        <v>889530.16</v>
      </c>
      <c r="H83" s="346">
        <v>10217.74</v>
      </c>
      <c r="J83" s="250">
        <v>559191.62</v>
      </c>
      <c r="K83" s="250">
        <v>217694.68</v>
      </c>
      <c r="P83" s="232">
        <v>-4655</v>
      </c>
      <c r="T83" s="250">
        <v>-13999.01</v>
      </c>
      <c r="U83" s="250">
        <v>1745362.84</v>
      </c>
      <c r="X83" s="73">
        <v>82655.45</v>
      </c>
      <c r="Y83" s="73">
        <v>30000</v>
      </c>
      <c r="AA83" s="73">
        <v>247360</v>
      </c>
      <c r="AC83" s="90">
        <v>289666</v>
      </c>
      <c r="AF83" s="90">
        <v>80734.44</v>
      </c>
      <c r="AG83" s="90">
        <v>39335.64</v>
      </c>
      <c r="AJ83" s="76">
        <f t="shared" si="7"/>
        <v>899747.9</v>
      </c>
      <c r="AK83" s="31">
        <f t="shared" si="8"/>
        <v>-4655</v>
      </c>
      <c r="AL83" s="21">
        <f t="shared" si="9"/>
        <v>904402.9</v>
      </c>
      <c r="AM83" s="15">
        <f t="shared" si="10"/>
        <v>360015.45</v>
      </c>
      <c r="AN83" s="16">
        <f t="shared" si="11"/>
        <v>409736.08</v>
      </c>
      <c r="AO83" s="26">
        <f t="shared" si="12"/>
        <v>-49720.630000000005</v>
      </c>
    </row>
    <row r="84" spans="1:41" x14ac:dyDescent="0.2">
      <c r="A84" t="s">
        <v>557</v>
      </c>
      <c r="B84" t="s">
        <v>558</v>
      </c>
      <c r="C84" s="71">
        <v>1867</v>
      </c>
      <c r="D84" s="58" t="s">
        <v>1344</v>
      </c>
      <c r="E84" s="249" t="s">
        <v>3288</v>
      </c>
      <c r="F84" s="346">
        <v>187955.06</v>
      </c>
      <c r="H84" s="346">
        <v>30195.41</v>
      </c>
      <c r="J84" s="250">
        <v>982592.85</v>
      </c>
      <c r="K84" s="250">
        <v>421527.73</v>
      </c>
      <c r="O84" s="232">
        <v>42985.46</v>
      </c>
      <c r="Q84" s="232">
        <v>320.10000000000002</v>
      </c>
      <c r="T84" s="250">
        <v>-155564.79</v>
      </c>
      <c r="U84" s="250">
        <v>1929262.58</v>
      </c>
      <c r="X84" s="73">
        <v>79001.509999999995</v>
      </c>
      <c r="Y84" s="73">
        <v>20300</v>
      </c>
      <c r="AA84" s="73">
        <v>259720</v>
      </c>
      <c r="AC84" s="90">
        <v>337582</v>
      </c>
      <c r="AF84" s="90">
        <v>98882.46</v>
      </c>
      <c r="AG84" s="90">
        <v>28299.71</v>
      </c>
      <c r="AJ84" s="76">
        <f t="shared" si="7"/>
        <v>218150.47</v>
      </c>
      <c r="AK84" s="31">
        <f t="shared" si="8"/>
        <v>43305.56</v>
      </c>
      <c r="AL84" s="21">
        <f t="shared" si="9"/>
        <v>174844.91</v>
      </c>
      <c r="AM84" s="15">
        <f t="shared" si="10"/>
        <v>359021.51</v>
      </c>
      <c r="AN84" s="16">
        <f t="shared" si="11"/>
        <v>464764.17000000004</v>
      </c>
      <c r="AO84" s="26">
        <f t="shared" si="12"/>
        <v>-105742.66000000003</v>
      </c>
    </row>
    <row r="85" spans="1:41" x14ac:dyDescent="0.2">
      <c r="A85" t="s">
        <v>557</v>
      </c>
      <c r="B85" t="s">
        <v>558</v>
      </c>
      <c r="C85" s="71">
        <v>2692</v>
      </c>
      <c r="D85" s="58" t="s">
        <v>1345</v>
      </c>
      <c r="E85" s="249" t="s">
        <v>3289</v>
      </c>
      <c r="F85" s="346">
        <v>483398.28</v>
      </c>
      <c r="H85" s="346">
        <v>46108.9</v>
      </c>
      <c r="J85" s="250">
        <v>268426.94</v>
      </c>
      <c r="K85" s="250">
        <v>213004.14</v>
      </c>
      <c r="O85" s="232">
        <v>14800</v>
      </c>
      <c r="P85" s="232">
        <v>56602</v>
      </c>
      <c r="Q85" s="232">
        <v>572</v>
      </c>
      <c r="T85" s="250">
        <v>-950999.5</v>
      </c>
      <c r="U85" s="250">
        <v>1851699.47</v>
      </c>
      <c r="X85" s="73">
        <v>138426.59</v>
      </c>
      <c r="AA85" s="73">
        <v>190680</v>
      </c>
      <c r="AB85" s="73">
        <v>44400</v>
      </c>
      <c r="AC85" s="90">
        <v>251730</v>
      </c>
      <c r="AE85" s="90">
        <v>4800</v>
      </c>
      <c r="AF85" s="90">
        <v>36604.660000000003</v>
      </c>
      <c r="AG85" s="90">
        <v>32249.64</v>
      </c>
      <c r="AJ85" s="76">
        <f t="shared" si="7"/>
        <v>529507.18000000005</v>
      </c>
      <c r="AK85" s="31">
        <f t="shared" si="8"/>
        <v>71974</v>
      </c>
      <c r="AL85" s="21">
        <f t="shared" si="9"/>
        <v>457533.18000000005</v>
      </c>
      <c r="AM85" s="15">
        <f t="shared" si="10"/>
        <v>373506.58999999997</v>
      </c>
      <c r="AN85" s="16">
        <f t="shared" si="11"/>
        <v>325384.30000000005</v>
      </c>
      <c r="AO85" s="26">
        <f t="shared" si="12"/>
        <v>48122.289999999921</v>
      </c>
    </row>
    <row r="86" spans="1:41" x14ac:dyDescent="0.2">
      <c r="A86" t="s">
        <v>557</v>
      </c>
      <c r="B86" t="s">
        <v>558</v>
      </c>
      <c r="C86" s="71">
        <v>1950</v>
      </c>
      <c r="D86" s="58" t="s">
        <v>1346</v>
      </c>
      <c r="E86" s="249" t="s">
        <v>3290</v>
      </c>
      <c r="F86" s="346">
        <v>56415.8</v>
      </c>
      <c r="G86" s="346">
        <v>13540</v>
      </c>
      <c r="H86" s="346">
        <v>63682</v>
      </c>
      <c r="J86" s="250">
        <v>551688.89</v>
      </c>
      <c r="K86" s="250">
        <v>239384.55</v>
      </c>
      <c r="O86" s="232">
        <v>-15900</v>
      </c>
      <c r="T86" s="250">
        <v>-185357.02</v>
      </c>
      <c r="U86" s="250">
        <v>1211766.1200000001</v>
      </c>
      <c r="X86" s="73">
        <v>23024.03</v>
      </c>
      <c r="AA86" s="73">
        <v>158440</v>
      </c>
      <c r="AB86" s="73">
        <v>25681.43</v>
      </c>
      <c r="AC86" s="90">
        <v>225935</v>
      </c>
      <c r="AE86" s="90">
        <v>2500</v>
      </c>
      <c r="AF86" s="90">
        <v>41386.730000000003</v>
      </c>
      <c r="AG86" s="90">
        <v>7231.46</v>
      </c>
      <c r="AJ86" s="76">
        <f t="shared" si="7"/>
        <v>133637.79999999999</v>
      </c>
      <c r="AK86" s="31">
        <f t="shared" si="8"/>
        <v>-15900</v>
      </c>
      <c r="AL86" s="21">
        <f t="shared" si="9"/>
        <v>149537.79999999999</v>
      </c>
      <c r="AM86" s="15">
        <f t="shared" si="10"/>
        <v>207145.46</v>
      </c>
      <c r="AN86" s="16">
        <f t="shared" si="11"/>
        <v>277053.19</v>
      </c>
      <c r="AO86" s="26">
        <f t="shared" si="12"/>
        <v>-69907.73000000001</v>
      </c>
    </row>
    <row r="87" spans="1:41" x14ac:dyDescent="0.2">
      <c r="A87" t="s">
        <v>557</v>
      </c>
      <c r="B87" t="s">
        <v>558</v>
      </c>
      <c r="C87" s="71">
        <v>2898</v>
      </c>
      <c r="D87" s="58" t="s">
        <v>1347</v>
      </c>
      <c r="E87" s="249" t="s">
        <v>3291</v>
      </c>
      <c r="F87" s="346">
        <v>561048.65</v>
      </c>
      <c r="H87" s="346">
        <v>68872</v>
      </c>
      <c r="J87" s="250">
        <v>12903.96</v>
      </c>
      <c r="K87" s="250">
        <v>490656.04</v>
      </c>
      <c r="O87" s="232">
        <v>350</v>
      </c>
      <c r="P87" s="232">
        <v>50000</v>
      </c>
      <c r="T87" s="250">
        <v>197592.44</v>
      </c>
      <c r="U87" s="250">
        <v>858319.49</v>
      </c>
      <c r="X87" s="73">
        <v>173699.85</v>
      </c>
      <c r="AA87" s="73">
        <v>340640</v>
      </c>
      <c r="AC87" s="90">
        <v>400910</v>
      </c>
      <c r="AF87" s="90">
        <v>62509.61</v>
      </c>
      <c r="AG87" s="90">
        <v>22412.52</v>
      </c>
      <c r="AJ87" s="76">
        <f t="shared" si="7"/>
        <v>629920.65</v>
      </c>
      <c r="AK87" s="31">
        <f t="shared" si="8"/>
        <v>50350</v>
      </c>
      <c r="AL87" s="21">
        <f t="shared" si="9"/>
        <v>579570.65</v>
      </c>
      <c r="AM87" s="15">
        <f t="shared" si="10"/>
        <v>514339.85</v>
      </c>
      <c r="AN87" s="16">
        <f t="shared" si="11"/>
        <v>485832.13</v>
      </c>
      <c r="AO87" s="26">
        <f t="shared" si="12"/>
        <v>28507.719999999972</v>
      </c>
    </row>
    <row r="88" spans="1:41" x14ac:dyDescent="0.2">
      <c r="A88" t="s">
        <v>557</v>
      </c>
      <c r="B88" t="s">
        <v>558</v>
      </c>
      <c r="C88" s="71">
        <v>1653</v>
      </c>
      <c r="D88" s="58" t="s">
        <v>1348</v>
      </c>
      <c r="E88" s="249" t="s">
        <v>3361</v>
      </c>
      <c r="F88" s="346">
        <v>185191.77</v>
      </c>
      <c r="H88" s="346">
        <v>11723.97</v>
      </c>
      <c r="J88" s="250">
        <v>518657.34</v>
      </c>
      <c r="K88" s="250">
        <v>103470.56</v>
      </c>
      <c r="O88" s="232">
        <v>48234.92</v>
      </c>
      <c r="T88" s="250">
        <v>-693413.42</v>
      </c>
      <c r="U88" s="250">
        <v>1583723.57</v>
      </c>
      <c r="X88" s="73">
        <v>87606.81</v>
      </c>
      <c r="AA88" s="73">
        <v>246460</v>
      </c>
      <c r="AC88" s="90">
        <v>322820</v>
      </c>
      <c r="AE88" s="90">
        <v>400</v>
      </c>
      <c r="AF88" s="90">
        <v>47371.92</v>
      </c>
      <c r="AG88" s="90">
        <v>35884.879999999997</v>
      </c>
      <c r="AJ88" s="76">
        <f t="shared" si="7"/>
        <v>196915.74</v>
      </c>
      <c r="AK88" s="31">
        <f t="shared" si="8"/>
        <v>48234.92</v>
      </c>
      <c r="AL88" s="21">
        <f t="shared" si="9"/>
        <v>148680.82</v>
      </c>
      <c r="AM88" s="15">
        <f t="shared" si="10"/>
        <v>334066.81</v>
      </c>
      <c r="AN88" s="16">
        <f t="shared" si="11"/>
        <v>406476.79999999999</v>
      </c>
      <c r="AO88" s="26">
        <f t="shared" si="12"/>
        <v>-72409.989999999991</v>
      </c>
    </row>
    <row r="89" spans="1:41" x14ac:dyDescent="0.2">
      <c r="A89" t="s">
        <v>561</v>
      </c>
      <c r="B89" t="s">
        <v>562</v>
      </c>
      <c r="C89" s="71">
        <v>3711</v>
      </c>
      <c r="D89" s="58" t="s">
        <v>1349</v>
      </c>
      <c r="E89" s="249" t="s">
        <v>3292</v>
      </c>
      <c r="F89" s="346">
        <v>164547.35999999999</v>
      </c>
      <c r="H89" s="346">
        <v>27260.080000000002</v>
      </c>
      <c r="J89" s="250">
        <v>79476.55</v>
      </c>
      <c r="K89" s="250">
        <v>71083.56</v>
      </c>
      <c r="O89" s="232">
        <v>6900</v>
      </c>
      <c r="U89" s="250">
        <v>378255.7</v>
      </c>
      <c r="X89" s="73">
        <v>118066.83</v>
      </c>
      <c r="AB89" s="73">
        <v>51000</v>
      </c>
      <c r="AC89" s="90">
        <v>40114</v>
      </c>
      <c r="AF89" s="90">
        <v>49016.33</v>
      </c>
      <c r="AG89" s="90">
        <v>20280.07</v>
      </c>
      <c r="AJ89" s="76">
        <f t="shared" si="7"/>
        <v>191807.44</v>
      </c>
      <c r="AK89" s="31">
        <f t="shared" si="8"/>
        <v>6900</v>
      </c>
      <c r="AL89" s="21">
        <f t="shared" si="9"/>
        <v>184907.44</v>
      </c>
      <c r="AM89" s="15">
        <f t="shared" si="10"/>
        <v>169066.83000000002</v>
      </c>
      <c r="AN89" s="16">
        <f t="shared" si="11"/>
        <v>109410.4</v>
      </c>
      <c r="AO89" s="26">
        <f t="shared" si="12"/>
        <v>59656.430000000022</v>
      </c>
    </row>
    <row r="90" spans="1:41" x14ac:dyDescent="0.2">
      <c r="A90" t="s">
        <v>561</v>
      </c>
      <c r="B90" t="s">
        <v>562</v>
      </c>
      <c r="C90" s="71">
        <v>1437</v>
      </c>
      <c r="D90" s="58" t="s">
        <v>1350</v>
      </c>
      <c r="E90" s="249" t="s">
        <v>3293</v>
      </c>
      <c r="F90" s="346">
        <v>301384.39</v>
      </c>
      <c r="H90" s="346">
        <v>13458.2</v>
      </c>
      <c r="J90" s="250">
        <v>93908.56</v>
      </c>
      <c r="K90" s="250">
        <v>-575.13</v>
      </c>
      <c r="N90" s="232">
        <v>6000</v>
      </c>
      <c r="O90" s="232">
        <v>0</v>
      </c>
      <c r="U90" s="250">
        <v>646850.12</v>
      </c>
      <c r="X90" s="73">
        <v>96258.57</v>
      </c>
      <c r="AA90" s="73">
        <v>235948</v>
      </c>
      <c r="AB90" s="73">
        <v>27000</v>
      </c>
      <c r="AC90" s="90">
        <v>256958</v>
      </c>
      <c r="AF90" s="90">
        <v>62805.53</v>
      </c>
      <c r="AG90" s="90">
        <v>15777.03</v>
      </c>
      <c r="AJ90" s="76">
        <f t="shared" si="7"/>
        <v>314842.59000000003</v>
      </c>
      <c r="AK90" s="31">
        <f t="shared" si="8"/>
        <v>6000</v>
      </c>
      <c r="AL90" s="21">
        <f t="shared" si="9"/>
        <v>308842.59000000003</v>
      </c>
      <c r="AM90" s="15">
        <f t="shared" si="10"/>
        <v>359206.57</v>
      </c>
      <c r="AN90" s="16">
        <f t="shared" si="11"/>
        <v>335540.56000000006</v>
      </c>
      <c r="AO90" s="26">
        <f t="shared" si="12"/>
        <v>23666.009999999951</v>
      </c>
    </row>
    <row r="91" spans="1:41" x14ac:dyDescent="0.2">
      <c r="A91" t="s">
        <v>561</v>
      </c>
      <c r="B91" t="s">
        <v>562</v>
      </c>
      <c r="C91" s="71">
        <v>3388</v>
      </c>
      <c r="D91" s="58" t="s">
        <v>1351</v>
      </c>
      <c r="E91" s="249" t="s">
        <v>3294</v>
      </c>
      <c r="F91" s="346">
        <v>381233.2</v>
      </c>
      <c r="H91" s="346">
        <v>82820.42</v>
      </c>
      <c r="J91" s="250">
        <v>2714540.18</v>
      </c>
      <c r="K91" s="250">
        <v>177500.06</v>
      </c>
      <c r="N91" s="232">
        <v>5500</v>
      </c>
      <c r="O91" s="232">
        <v>19100</v>
      </c>
      <c r="U91" s="250">
        <v>3382854.97</v>
      </c>
      <c r="X91" s="73">
        <v>132791.64000000001</v>
      </c>
      <c r="Z91" s="73">
        <v>47.1</v>
      </c>
      <c r="AA91" s="73">
        <v>286840</v>
      </c>
      <c r="AB91" s="73">
        <v>222262</v>
      </c>
      <c r="AC91" s="90">
        <v>345366</v>
      </c>
      <c r="AF91" s="90">
        <v>104275.56</v>
      </c>
      <c r="AG91" s="90">
        <v>46167.74</v>
      </c>
      <c r="AJ91" s="76">
        <f t="shared" si="7"/>
        <v>464053.62</v>
      </c>
      <c r="AK91" s="31">
        <f t="shared" si="8"/>
        <v>24600</v>
      </c>
      <c r="AL91" s="21">
        <f t="shared" si="9"/>
        <v>439453.62</v>
      </c>
      <c r="AM91" s="15">
        <f t="shared" si="10"/>
        <v>641940.74</v>
      </c>
      <c r="AN91" s="16">
        <f t="shared" si="11"/>
        <v>495809.3</v>
      </c>
      <c r="AO91" s="26">
        <f t="shared" si="12"/>
        <v>146131.44</v>
      </c>
    </row>
    <row r="92" spans="1:41" x14ac:dyDescent="0.2">
      <c r="A92" t="s">
        <v>561</v>
      </c>
      <c r="B92" t="s">
        <v>562</v>
      </c>
      <c r="C92" s="71">
        <v>2340</v>
      </c>
      <c r="D92" s="58" t="s">
        <v>1352</v>
      </c>
      <c r="E92" s="249" t="s">
        <v>3295</v>
      </c>
      <c r="F92" s="346">
        <v>293676.33</v>
      </c>
      <c r="G92" s="346">
        <v>0</v>
      </c>
      <c r="H92" s="346">
        <v>157016.18</v>
      </c>
      <c r="J92" s="250">
        <v>410145.52</v>
      </c>
      <c r="K92" s="250">
        <v>102605.61</v>
      </c>
      <c r="N92" s="232">
        <v>5600</v>
      </c>
      <c r="O92" s="232">
        <v>5730</v>
      </c>
      <c r="U92" s="250">
        <v>1045747.78</v>
      </c>
      <c r="X92" s="73">
        <v>128808.55</v>
      </c>
      <c r="AA92" s="73">
        <v>217320</v>
      </c>
      <c r="AB92" s="73">
        <v>25800</v>
      </c>
      <c r="AC92" s="90">
        <v>237320</v>
      </c>
      <c r="AF92" s="90">
        <v>60436.91</v>
      </c>
      <c r="AG92" s="90">
        <v>23287.41</v>
      </c>
      <c r="AJ92" s="76">
        <f t="shared" si="7"/>
        <v>450692.51</v>
      </c>
      <c r="AK92" s="31">
        <f t="shared" si="8"/>
        <v>11330</v>
      </c>
      <c r="AL92" s="21">
        <f t="shared" si="9"/>
        <v>439362.51</v>
      </c>
      <c r="AM92" s="15">
        <f t="shared" si="10"/>
        <v>371928.55</v>
      </c>
      <c r="AN92" s="16">
        <f t="shared" si="11"/>
        <v>321044.32</v>
      </c>
      <c r="AO92" s="26">
        <f t="shared" si="12"/>
        <v>50884.229999999981</v>
      </c>
    </row>
    <row r="93" spans="1:41" x14ac:dyDescent="0.2">
      <c r="A93" t="s">
        <v>561</v>
      </c>
      <c r="B93" t="s">
        <v>562</v>
      </c>
      <c r="C93" s="71">
        <v>2160</v>
      </c>
      <c r="D93" s="58" t="s">
        <v>1353</v>
      </c>
      <c r="E93" s="249" t="s">
        <v>3296</v>
      </c>
      <c r="F93" s="346">
        <v>245373.02</v>
      </c>
      <c r="G93" s="346">
        <v>0</v>
      </c>
      <c r="H93" s="346">
        <v>47181.84</v>
      </c>
      <c r="J93" s="250">
        <v>34239.67</v>
      </c>
      <c r="K93" s="250">
        <v>147575.07</v>
      </c>
      <c r="S93" s="250">
        <v>256891.42</v>
      </c>
      <c r="U93" s="250">
        <v>320699.84999999998</v>
      </c>
      <c r="X93" s="73">
        <v>201137.76</v>
      </c>
      <c r="AA93" s="73">
        <v>194394.5</v>
      </c>
      <c r="AB93" s="73">
        <v>152000</v>
      </c>
      <c r="AC93" s="90">
        <v>257234.5</v>
      </c>
      <c r="AF93" s="90">
        <v>65250.06</v>
      </c>
      <c r="AG93" s="90">
        <v>7602.72</v>
      </c>
      <c r="AJ93" s="76">
        <f t="shared" si="7"/>
        <v>292554.86</v>
      </c>
      <c r="AK93" s="31">
        <f t="shared" si="8"/>
        <v>0</v>
      </c>
      <c r="AL93" s="21">
        <f t="shared" si="9"/>
        <v>292554.86</v>
      </c>
      <c r="AM93" s="15">
        <f t="shared" si="10"/>
        <v>547532.26</v>
      </c>
      <c r="AN93" s="16">
        <f t="shared" si="11"/>
        <v>330087.27999999997</v>
      </c>
      <c r="AO93" s="26">
        <f t="shared" si="12"/>
        <v>217444.98000000004</v>
      </c>
    </row>
    <row r="94" spans="1:41" x14ac:dyDescent="0.2">
      <c r="A94" t="s">
        <v>561</v>
      </c>
      <c r="B94" t="s">
        <v>562</v>
      </c>
      <c r="C94" s="71">
        <v>1723</v>
      </c>
      <c r="D94" s="58" t="s">
        <v>1354</v>
      </c>
      <c r="E94" s="249" t="s">
        <v>3297</v>
      </c>
      <c r="F94" s="346">
        <v>343540</v>
      </c>
      <c r="H94" s="346">
        <v>25235.67</v>
      </c>
      <c r="J94" s="250">
        <v>585837.64</v>
      </c>
      <c r="K94" s="250">
        <v>52055.99</v>
      </c>
      <c r="T94" s="250">
        <v>94569.16</v>
      </c>
      <c r="U94" s="250">
        <v>1001354.77</v>
      </c>
      <c r="V94" s="73">
        <v>8</v>
      </c>
      <c r="X94" s="73">
        <v>75000</v>
      </c>
      <c r="AA94" s="73">
        <v>147560</v>
      </c>
      <c r="AB94" s="73">
        <v>53300</v>
      </c>
      <c r="AC94" s="90">
        <v>168350</v>
      </c>
      <c r="AF94" s="90">
        <v>139193.89000000001</v>
      </c>
      <c r="AG94" s="90">
        <v>19164.22</v>
      </c>
      <c r="AJ94" s="76">
        <f t="shared" si="7"/>
        <v>368775.67</v>
      </c>
      <c r="AK94" s="31">
        <f t="shared" si="8"/>
        <v>0</v>
      </c>
      <c r="AL94" s="21">
        <f t="shared" si="9"/>
        <v>368775.67</v>
      </c>
      <c r="AM94" s="15">
        <f t="shared" si="10"/>
        <v>275868</v>
      </c>
      <c r="AN94" s="16">
        <f t="shared" si="11"/>
        <v>326708.11</v>
      </c>
      <c r="AO94" s="26">
        <f t="shared" si="12"/>
        <v>-50840.109999999986</v>
      </c>
    </row>
    <row r="95" spans="1:41" x14ac:dyDescent="0.2">
      <c r="A95" t="s">
        <v>561</v>
      </c>
      <c r="B95" t="s">
        <v>562</v>
      </c>
      <c r="C95" s="71">
        <v>2675</v>
      </c>
      <c r="D95" s="58" t="s">
        <v>1355</v>
      </c>
      <c r="E95" s="249" t="s">
        <v>3298</v>
      </c>
      <c r="F95" s="346">
        <v>757953.5</v>
      </c>
      <c r="H95" s="346">
        <v>180875.09</v>
      </c>
      <c r="J95" s="250">
        <v>-32394.28</v>
      </c>
      <c r="K95" s="250">
        <v>506536.92</v>
      </c>
      <c r="N95" s="232">
        <v>6000</v>
      </c>
      <c r="O95" s="232">
        <v>3300</v>
      </c>
      <c r="T95" s="250">
        <v>38</v>
      </c>
      <c r="U95" s="250">
        <v>573056.03</v>
      </c>
      <c r="X95" s="73">
        <v>144523.88</v>
      </c>
      <c r="AA95" s="73">
        <v>292410</v>
      </c>
      <c r="AB95" s="73">
        <v>401760.49</v>
      </c>
      <c r="AC95" s="90">
        <v>335452</v>
      </c>
      <c r="AF95" s="90">
        <v>62317.599999999999</v>
      </c>
      <c r="AG95" s="90">
        <v>19427.240000000002</v>
      </c>
      <c r="AJ95" s="76">
        <f t="shared" si="7"/>
        <v>938828.59</v>
      </c>
      <c r="AK95" s="31">
        <f t="shared" si="8"/>
        <v>9300</v>
      </c>
      <c r="AL95" s="21">
        <f t="shared" si="9"/>
        <v>929528.59</v>
      </c>
      <c r="AM95" s="15">
        <f t="shared" si="10"/>
        <v>838694.37</v>
      </c>
      <c r="AN95" s="16">
        <f t="shared" si="11"/>
        <v>417196.83999999997</v>
      </c>
      <c r="AO95" s="26">
        <f t="shared" si="12"/>
        <v>421497.53</v>
      </c>
    </row>
    <row r="96" spans="1:41" x14ac:dyDescent="0.2">
      <c r="A96" t="s">
        <v>561</v>
      </c>
      <c r="B96" t="s">
        <v>562</v>
      </c>
      <c r="C96" s="71">
        <v>1715</v>
      </c>
      <c r="D96" s="58" t="s">
        <v>1356</v>
      </c>
      <c r="E96" s="249" t="s">
        <v>3299</v>
      </c>
      <c r="F96" s="346">
        <v>234408.2</v>
      </c>
      <c r="H96" s="346">
        <v>185892.34</v>
      </c>
      <c r="J96" s="250">
        <v>1488588.82</v>
      </c>
      <c r="K96" s="250">
        <v>136578.89000000001</v>
      </c>
      <c r="N96" s="232">
        <v>6000</v>
      </c>
      <c r="O96" s="232">
        <v>3300</v>
      </c>
      <c r="Q96" s="232">
        <v>1032.68</v>
      </c>
      <c r="U96" s="250">
        <v>1997218.5</v>
      </c>
      <c r="X96" s="73">
        <v>159865.1</v>
      </c>
      <c r="AA96" s="73">
        <v>199480</v>
      </c>
      <c r="AB96" s="73">
        <v>219282</v>
      </c>
      <c r="AC96" s="90">
        <v>246666</v>
      </c>
      <c r="AF96" s="90">
        <v>76120.479999999996</v>
      </c>
      <c r="AG96" s="90">
        <v>30893.17</v>
      </c>
      <c r="AJ96" s="76">
        <f t="shared" si="7"/>
        <v>420300.54000000004</v>
      </c>
      <c r="AK96" s="31">
        <f t="shared" si="8"/>
        <v>10332.68</v>
      </c>
      <c r="AL96" s="21">
        <f t="shared" si="9"/>
        <v>409967.86000000004</v>
      </c>
      <c r="AM96" s="15">
        <f t="shared" si="10"/>
        <v>578627.1</v>
      </c>
      <c r="AN96" s="16">
        <f t="shared" si="11"/>
        <v>353679.64999999997</v>
      </c>
      <c r="AO96" s="26">
        <f t="shared" si="12"/>
        <v>224947.45</v>
      </c>
    </row>
    <row r="97" spans="1:41" x14ac:dyDescent="0.2">
      <c r="A97" t="s">
        <v>561</v>
      </c>
      <c r="B97" t="s">
        <v>562</v>
      </c>
      <c r="C97" s="71">
        <v>3187</v>
      </c>
      <c r="D97" s="58" t="s">
        <v>1357</v>
      </c>
      <c r="E97" s="249" t="s">
        <v>3300</v>
      </c>
      <c r="F97" s="346">
        <v>466338.53</v>
      </c>
      <c r="G97" s="346">
        <v>116520</v>
      </c>
      <c r="H97" s="346">
        <v>21859.33</v>
      </c>
      <c r="J97" s="250">
        <v>182527.3</v>
      </c>
      <c r="K97" s="250">
        <v>150008.17000000001</v>
      </c>
      <c r="N97" s="232">
        <v>6000</v>
      </c>
      <c r="O97" s="232">
        <v>3300</v>
      </c>
      <c r="U97" s="250">
        <v>569833.9</v>
      </c>
      <c r="X97" s="73">
        <v>82960</v>
      </c>
      <c r="AB97" s="73">
        <v>218912</v>
      </c>
      <c r="AC97" s="90">
        <v>58256</v>
      </c>
      <c r="AF97" s="90">
        <v>28631.86</v>
      </c>
      <c r="AG97" s="90">
        <v>13104.42</v>
      </c>
      <c r="AI97" s="90">
        <v>7980</v>
      </c>
      <c r="AJ97" s="76">
        <f t="shared" si="7"/>
        <v>604717.86</v>
      </c>
      <c r="AK97" s="31">
        <f t="shared" si="8"/>
        <v>9300</v>
      </c>
      <c r="AL97" s="21">
        <f t="shared" si="9"/>
        <v>595417.86</v>
      </c>
      <c r="AM97" s="15">
        <f t="shared" si="10"/>
        <v>301872</v>
      </c>
      <c r="AN97" s="16">
        <f t="shared" si="11"/>
        <v>107972.28</v>
      </c>
      <c r="AO97" s="26">
        <f t="shared" si="12"/>
        <v>193899.72</v>
      </c>
    </row>
    <row r="98" spans="1:41" x14ac:dyDescent="0.2">
      <c r="A98" t="s">
        <v>561</v>
      </c>
      <c r="B98" t="s">
        <v>562</v>
      </c>
      <c r="C98" s="71">
        <v>2867</v>
      </c>
      <c r="D98" s="58" t="s">
        <v>1358</v>
      </c>
      <c r="E98" s="249" t="s">
        <v>3301</v>
      </c>
      <c r="F98" s="346">
        <v>485143.91</v>
      </c>
      <c r="H98" s="346">
        <v>20527.09</v>
      </c>
      <c r="J98" s="250">
        <v>10729.1</v>
      </c>
      <c r="K98" s="250">
        <v>301936.2</v>
      </c>
      <c r="N98" s="232">
        <v>6000</v>
      </c>
      <c r="O98" s="232">
        <v>7384.75</v>
      </c>
      <c r="Q98" s="232">
        <v>1779</v>
      </c>
      <c r="U98" s="250">
        <v>528870.26</v>
      </c>
      <c r="X98" s="73">
        <v>130498.12</v>
      </c>
      <c r="Z98" s="73">
        <v>8</v>
      </c>
      <c r="AA98" s="73">
        <v>212030</v>
      </c>
      <c r="AB98" s="73">
        <v>60900</v>
      </c>
      <c r="AC98" s="90">
        <v>256290</v>
      </c>
      <c r="AF98" s="90">
        <v>109328.31</v>
      </c>
      <c r="AG98" s="90">
        <v>18651.43</v>
      </c>
      <c r="AJ98" s="76">
        <f t="shared" si="7"/>
        <v>505671</v>
      </c>
      <c r="AK98" s="31">
        <f t="shared" si="8"/>
        <v>15163.75</v>
      </c>
      <c r="AL98" s="21">
        <f t="shared" si="9"/>
        <v>490507.25</v>
      </c>
      <c r="AM98" s="15">
        <f t="shared" si="10"/>
        <v>403436.12</v>
      </c>
      <c r="AN98" s="16">
        <f t="shared" si="11"/>
        <v>384269.74</v>
      </c>
      <c r="AO98" s="26">
        <f t="shared" si="12"/>
        <v>19166.380000000005</v>
      </c>
    </row>
    <row r="99" spans="1:41" x14ac:dyDescent="0.2">
      <c r="A99" t="s">
        <v>561</v>
      </c>
      <c r="B99" t="s">
        <v>562</v>
      </c>
      <c r="C99" s="71">
        <v>3076</v>
      </c>
      <c r="D99" s="58" t="s">
        <v>1359</v>
      </c>
      <c r="E99" s="249" t="s">
        <v>3302</v>
      </c>
      <c r="F99" s="346">
        <v>454245.84</v>
      </c>
      <c r="G99" s="346">
        <v>20160</v>
      </c>
      <c r="H99" s="346">
        <v>229547.65</v>
      </c>
      <c r="J99" s="250">
        <v>14531.71</v>
      </c>
      <c r="K99" s="250">
        <v>174760.71</v>
      </c>
      <c r="N99" s="232">
        <v>17650</v>
      </c>
      <c r="O99" s="232">
        <v>-6300</v>
      </c>
      <c r="Q99" s="232">
        <v>2293.54</v>
      </c>
      <c r="U99" s="250">
        <v>713142.2</v>
      </c>
      <c r="V99" s="73">
        <v>8</v>
      </c>
      <c r="X99" s="73">
        <v>82500</v>
      </c>
      <c r="Z99" s="73">
        <v>260.26</v>
      </c>
      <c r="AA99" s="73">
        <v>266206</v>
      </c>
      <c r="AB99" s="73">
        <v>208636</v>
      </c>
      <c r="AC99" s="90">
        <v>325855</v>
      </c>
      <c r="AF99" s="90">
        <v>99013.39</v>
      </c>
      <c r="AG99" s="90">
        <v>11411.39</v>
      </c>
      <c r="AJ99" s="76">
        <f t="shared" si="7"/>
        <v>703953.49</v>
      </c>
      <c r="AK99" s="31">
        <f t="shared" si="8"/>
        <v>13643.54</v>
      </c>
      <c r="AL99" s="21">
        <f t="shared" si="9"/>
        <v>690309.95</v>
      </c>
      <c r="AM99" s="15">
        <f t="shared" si="10"/>
        <v>557610.26</v>
      </c>
      <c r="AN99" s="16">
        <f t="shared" si="11"/>
        <v>436279.78</v>
      </c>
      <c r="AO99" s="26">
        <f t="shared" si="12"/>
        <v>121330.47999999998</v>
      </c>
    </row>
    <row r="100" spans="1:41" x14ac:dyDescent="0.2">
      <c r="A100" t="s">
        <v>561</v>
      </c>
      <c r="B100" t="s">
        <v>562</v>
      </c>
      <c r="C100" s="71">
        <v>2086</v>
      </c>
      <c r="D100" s="58" t="s">
        <v>1360</v>
      </c>
      <c r="E100" s="249" t="s">
        <v>3303</v>
      </c>
      <c r="F100" s="346">
        <v>221478.42</v>
      </c>
      <c r="H100" s="346">
        <v>148028.99</v>
      </c>
      <c r="J100" s="250">
        <v>273776.7</v>
      </c>
      <c r="K100" s="250">
        <v>203877.82</v>
      </c>
      <c r="N100" s="232">
        <v>6000</v>
      </c>
      <c r="O100" s="232">
        <v>6150</v>
      </c>
      <c r="U100" s="250">
        <v>673323.61</v>
      </c>
      <c r="X100" s="73">
        <v>82650</v>
      </c>
      <c r="AA100" s="73">
        <v>86080</v>
      </c>
      <c r="AB100" s="73">
        <v>48500</v>
      </c>
      <c r="AC100" s="90">
        <v>127704</v>
      </c>
      <c r="AF100" s="90">
        <v>62330.41</v>
      </c>
      <c r="AG100" s="90">
        <v>31310.57</v>
      </c>
      <c r="AJ100" s="76">
        <f t="shared" si="7"/>
        <v>369507.41000000003</v>
      </c>
      <c r="AK100" s="31">
        <f t="shared" si="8"/>
        <v>12150</v>
      </c>
      <c r="AL100" s="21">
        <f t="shared" si="9"/>
        <v>357357.41000000003</v>
      </c>
      <c r="AM100" s="15">
        <f t="shared" si="10"/>
        <v>217230</v>
      </c>
      <c r="AN100" s="16">
        <f t="shared" si="11"/>
        <v>221344.98</v>
      </c>
      <c r="AO100" s="26">
        <f t="shared" si="12"/>
        <v>-4114.9800000000105</v>
      </c>
    </row>
    <row r="101" spans="1:41" x14ac:dyDescent="0.2">
      <c r="A101" t="s">
        <v>561</v>
      </c>
      <c r="B101" t="s">
        <v>562</v>
      </c>
      <c r="C101" s="71">
        <v>1893</v>
      </c>
      <c r="D101" s="58" t="s">
        <v>1361</v>
      </c>
      <c r="E101" s="249" t="s">
        <v>3304</v>
      </c>
      <c r="F101" s="346">
        <v>401807.12</v>
      </c>
      <c r="H101" s="346">
        <v>21266.21</v>
      </c>
      <c r="J101" s="250">
        <v>3</v>
      </c>
      <c r="K101" s="250">
        <v>314350.38</v>
      </c>
      <c r="N101" s="232">
        <v>5000</v>
      </c>
      <c r="O101" s="232">
        <v>6150</v>
      </c>
      <c r="U101" s="250">
        <v>1404582.07</v>
      </c>
      <c r="X101" s="73">
        <v>75000</v>
      </c>
      <c r="AA101" s="73">
        <v>202320</v>
      </c>
      <c r="AB101" s="73">
        <v>55000</v>
      </c>
      <c r="AC101" s="90">
        <v>221720</v>
      </c>
      <c r="AF101" s="90">
        <v>181327.88</v>
      </c>
      <c r="AG101" s="90">
        <v>12659.44</v>
      </c>
      <c r="AJ101" s="76">
        <f t="shared" si="7"/>
        <v>423073.33</v>
      </c>
      <c r="AK101" s="31">
        <f t="shared" si="8"/>
        <v>11150</v>
      </c>
      <c r="AL101" s="21">
        <f t="shared" si="9"/>
        <v>411923.33</v>
      </c>
      <c r="AM101" s="15">
        <f t="shared" si="10"/>
        <v>332320</v>
      </c>
      <c r="AN101" s="16">
        <f t="shared" si="11"/>
        <v>415707.32</v>
      </c>
      <c r="AO101" s="26">
        <f t="shared" si="12"/>
        <v>-83387.320000000007</v>
      </c>
    </row>
    <row r="102" spans="1:41" x14ac:dyDescent="0.2">
      <c r="A102" t="s">
        <v>561</v>
      </c>
      <c r="B102" t="s">
        <v>562</v>
      </c>
      <c r="C102" s="71">
        <v>2677</v>
      </c>
      <c r="D102" s="58" t="s">
        <v>1362</v>
      </c>
      <c r="E102" s="249" t="s">
        <v>3305</v>
      </c>
      <c r="F102" s="346">
        <v>217756.79999999999</v>
      </c>
      <c r="H102" s="346">
        <v>860639.62</v>
      </c>
      <c r="J102" s="250">
        <v>243212.53</v>
      </c>
      <c r="K102" s="250">
        <v>141323.91</v>
      </c>
      <c r="O102" s="232">
        <v>0</v>
      </c>
      <c r="T102" s="250">
        <v>221454.25</v>
      </c>
      <c r="U102" s="250">
        <v>819557.49</v>
      </c>
      <c r="X102" s="73">
        <v>185776.5</v>
      </c>
      <c r="AA102" s="73">
        <v>277800</v>
      </c>
      <c r="AB102" s="73">
        <v>12600</v>
      </c>
      <c r="AC102" s="90">
        <v>314100</v>
      </c>
      <c r="AF102" s="90">
        <v>73108.08</v>
      </c>
      <c r="AG102" s="90">
        <v>12848.22</v>
      </c>
      <c r="AJ102" s="76">
        <f t="shared" si="7"/>
        <v>1078396.42</v>
      </c>
      <c r="AK102" s="31">
        <f t="shared" si="8"/>
        <v>0</v>
      </c>
      <c r="AL102" s="21">
        <f t="shared" si="9"/>
        <v>1078396.42</v>
      </c>
      <c r="AM102" s="15">
        <f t="shared" si="10"/>
        <v>476176.5</v>
      </c>
      <c r="AN102" s="16">
        <f t="shared" si="11"/>
        <v>400056.3</v>
      </c>
      <c r="AO102" s="26">
        <f t="shared" si="12"/>
        <v>76120.200000000012</v>
      </c>
    </row>
    <row r="103" spans="1:41" x14ac:dyDescent="0.2">
      <c r="A103" t="s">
        <v>561</v>
      </c>
      <c r="B103" t="s">
        <v>562</v>
      </c>
      <c r="C103" s="71">
        <v>2827</v>
      </c>
      <c r="D103" s="58" t="s">
        <v>1363</v>
      </c>
      <c r="E103" s="249" t="s">
        <v>3308</v>
      </c>
      <c r="F103" s="346">
        <v>204887.48</v>
      </c>
      <c r="H103" s="346">
        <v>101594.24000000001</v>
      </c>
      <c r="J103" s="250">
        <v>44628.47</v>
      </c>
      <c r="K103" s="250">
        <v>-122777.73</v>
      </c>
      <c r="N103" s="232">
        <v>6000</v>
      </c>
      <c r="O103" s="232">
        <v>15390</v>
      </c>
      <c r="U103" s="250">
        <v>474645.55</v>
      </c>
      <c r="X103" s="73">
        <v>101397.97</v>
      </c>
      <c r="AA103" s="73">
        <v>305704</v>
      </c>
      <c r="AB103" s="73">
        <v>40200</v>
      </c>
      <c r="AC103" s="90">
        <v>324184</v>
      </c>
      <c r="AF103" s="90">
        <v>48902.37</v>
      </c>
      <c r="AG103" s="90">
        <v>32779.93</v>
      </c>
      <c r="AJ103" s="76">
        <f t="shared" si="7"/>
        <v>306481.72000000003</v>
      </c>
      <c r="AK103" s="31">
        <f t="shared" si="8"/>
        <v>21390</v>
      </c>
      <c r="AL103" s="21">
        <f t="shared" si="9"/>
        <v>285091.72000000003</v>
      </c>
      <c r="AM103" s="15">
        <f t="shared" si="10"/>
        <v>447301.97</v>
      </c>
      <c r="AN103" s="16">
        <f t="shared" si="11"/>
        <v>405866.3</v>
      </c>
      <c r="AO103" s="26">
        <f t="shared" si="12"/>
        <v>41435.669999999984</v>
      </c>
    </row>
    <row r="104" spans="1:41" x14ac:dyDescent="0.2">
      <c r="A104" t="s">
        <v>561</v>
      </c>
      <c r="B104" t="s">
        <v>562</v>
      </c>
      <c r="C104" s="71">
        <v>3372</v>
      </c>
      <c r="D104" s="58" t="s">
        <v>1364</v>
      </c>
      <c r="E104" s="249" t="s">
        <v>3309</v>
      </c>
      <c r="F104" s="346">
        <v>391847.94</v>
      </c>
      <c r="G104" s="346">
        <v>15000</v>
      </c>
      <c r="H104" s="346">
        <v>281399.08</v>
      </c>
      <c r="J104" s="250">
        <v>6438.15</v>
      </c>
      <c r="K104" s="250">
        <v>209315.17</v>
      </c>
      <c r="N104" s="232">
        <v>0</v>
      </c>
      <c r="O104" s="232">
        <v>3240</v>
      </c>
      <c r="U104" s="250">
        <v>1172968.6100000001</v>
      </c>
      <c r="X104" s="73">
        <v>0</v>
      </c>
      <c r="AA104" s="73">
        <v>227860</v>
      </c>
      <c r="AB104" s="73">
        <v>225663</v>
      </c>
      <c r="AC104" s="90">
        <v>259000</v>
      </c>
      <c r="AF104" s="90">
        <v>35172.89</v>
      </c>
      <c r="AG104" s="90">
        <v>33123.42</v>
      </c>
      <c r="AJ104" s="76">
        <f t="shared" si="7"/>
        <v>688247.02</v>
      </c>
      <c r="AK104" s="31">
        <f t="shared" si="8"/>
        <v>3240</v>
      </c>
      <c r="AL104" s="21">
        <f t="shared" si="9"/>
        <v>685007.02</v>
      </c>
      <c r="AM104" s="15">
        <f t="shared" si="10"/>
        <v>453523</v>
      </c>
      <c r="AN104" s="16">
        <f t="shared" si="11"/>
        <v>327296.31</v>
      </c>
      <c r="AO104" s="26">
        <f t="shared" si="12"/>
        <v>126226.69</v>
      </c>
    </row>
    <row r="105" spans="1:41" x14ac:dyDescent="0.2">
      <c r="A105" t="s">
        <v>561</v>
      </c>
      <c r="B105" t="s">
        <v>562</v>
      </c>
      <c r="C105" s="71">
        <v>1747</v>
      </c>
      <c r="D105" s="58" t="s">
        <v>1365</v>
      </c>
      <c r="E105" s="249" t="s">
        <v>3357</v>
      </c>
      <c r="F105" s="346">
        <v>563151.64</v>
      </c>
      <c r="H105" s="346">
        <v>-31028.95</v>
      </c>
      <c r="J105" s="250">
        <v>216380.55</v>
      </c>
      <c r="K105" s="250">
        <v>127329.4</v>
      </c>
      <c r="N105" s="232">
        <v>-14000</v>
      </c>
      <c r="O105" s="232">
        <v>3300</v>
      </c>
      <c r="U105" s="250">
        <v>764463.81</v>
      </c>
      <c r="X105" s="73">
        <v>265000</v>
      </c>
      <c r="AA105" s="73">
        <v>329020</v>
      </c>
      <c r="AB105" s="73">
        <v>39000</v>
      </c>
      <c r="AC105" s="90">
        <v>343535</v>
      </c>
      <c r="AF105" s="90">
        <v>60978.81</v>
      </c>
      <c r="AG105" s="90">
        <v>28972.77</v>
      </c>
      <c r="AJ105" s="76">
        <f t="shared" si="7"/>
        <v>532122.69000000006</v>
      </c>
      <c r="AK105" s="31">
        <f t="shared" si="8"/>
        <v>-10700</v>
      </c>
      <c r="AL105" s="21">
        <f t="shared" si="9"/>
        <v>542822.69000000006</v>
      </c>
      <c r="AM105" s="15">
        <f t="shared" si="10"/>
        <v>633020</v>
      </c>
      <c r="AN105" s="16">
        <f t="shared" si="11"/>
        <v>433486.58</v>
      </c>
      <c r="AO105" s="26">
        <f t="shared" si="12"/>
        <v>199533.41999999998</v>
      </c>
    </row>
    <row r="106" spans="1:41" x14ac:dyDescent="0.2">
      <c r="A106" t="s">
        <v>561</v>
      </c>
      <c r="B106" t="s">
        <v>562</v>
      </c>
      <c r="C106" s="71">
        <v>2607</v>
      </c>
      <c r="D106" s="58" t="s">
        <v>1366</v>
      </c>
      <c r="E106" s="249" t="s">
        <v>3358</v>
      </c>
      <c r="F106" s="346">
        <v>151570.85999999999</v>
      </c>
      <c r="G106" s="346">
        <v>0</v>
      </c>
      <c r="H106" s="346">
        <v>25569</v>
      </c>
      <c r="J106" s="250">
        <v>990018.64</v>
      </c>
      <c r="K106" s="250">
        <v>216765.8</v>
      </c>
      <c r="N106" s="232">
        <v>6000</v>
      </c>
      <c r="O106" s="232">
        <v>3300</v>
      </c>
      <c r="Q106" s="232">
        <v>2590</v>
      </c>
      <c r="T106" s="250">
        <v>-1785.17</v>
      </c>
      <c r="U106" s="250">
        <v>1440238.21</v>
      </c>
      <c r="X106" s="73">
        <v>91784</v>
      </c>
      <c r="AA106" s="73">
        <v>268420</v>
      </c>
      <c r="AB106" s="73">
        <v>34800</v>
      </c>
      <c r="AC106" s="90">
        <v>304220</v>
      </c>
      <c r="AF106" s="90">
        <v>37005.94</v>
      </c>
      <c r="AG106" s="90">
        <v>42301.23</v>
      </c>
      <c r="AI106" s="90">
        <v>135.75</v>
      </c>
      <c r="AJ106" s="76">
        <f t="shared" si="7"/>
        <v>177139.86</v>
      </c>
      <c r="AK106" s="31">
        <f t="shared" si="8"/>
        <v>11890</v>
      </c>
      <c r="AL106" s="21">
        <f t="shared" si="9"/>
        <v>165249.85999999999</v>
      </c>
      <c r="AM106" s="15">
        <f t="shared" si="10"/>
        <v>395004</v>
      </c>
      <c r="AN106" s="16">
        <f t="shared" si="11"/>
        <v>383662.92</v>
      </c>
      <c r="AO106" s="26">
        <f t="shared" si="12"/>
        <v>11341.080000000016</v>
      </c>
    </row>
    <row r="107" spans="1:41" x14ac:dyDescent="0.2">
      <c r="A107" t="s">
        <v>561</v>
      </c>
      <c r="B107" t="s">
        <v>562</v>
      </c>
      <c r="C107" s="71">
        <v>2124</v>
      </c>
      <c r="D107" s="58" t="s">
        <v>1367</v>
      </c>
      <c r="E107" s="249" t="s">
        <v>3363</v>
      </c>
      <c r="F107" s="346">
        <v>1002296.75</v>
      </c>
      <c r="H107" s="346">
        <v>40338.910000000003</v>
      </c>
      <c r="J107" s="250">
        <v>1943344.82</v>
      </c>
      <c r="K107" s="250">
        <v>128890.59</v>
      </c>
      <c r="N107" s="232">
        <v>5600</v>
      </c>
      <c r="O107" s="232">
        <v>0</v>
      </c>
      <c r="S107" s="250">
        <v>-64698.9</v>
      </c>
      <c r="T107" s="250">
        <v>200</v>
      </c>
      <c r="U107" s="250">
        <v>2616413.23</v>
      </c>
      <c r="X107" s="73">
        <v>126803.88</v>
      </c>
      <c r="AA107" s="73">
        <v>175840</v>
      </c>
      <c r="AB107" s="73">
        <v>211548</v>
      </c>
      <c r="AC107" s="90">
        <v>199963</v>
      </c>
      <c r="AF107" s="90">
        <v>36161.22</v>
      </c>
      <c r="AG107" s="90">
        <v>33067.06</v>
      </c>
      <c r="AJ107" s="76">
        <f t="shared" si="7"/>
        <v>1042635.66</v>
      </c>
      <c r="AK107" s="31">
        <f t="shared" si="8"/>
        <v>5600</v>
      </c>
      <c r="AL107" s="21">
        <f t="shared" si="9"/>
        <v>1037035.66</v>
      </c>
      <c r="AM107" s="15">
        <f t="shared" si="10"/>
        <v>514191.88</v>
      </c>
      <c r="AN107" s="16">
        <f t="shared" si="11"/>
        <v>269191.28000000003</v>
      </c>
      <c r="AO107" s="26">
        <f t="shared" si="12"/>
        <v>245000.59999999998</v>
      </c>
    </row>
    <row r="108" spans="1:41" x14ac:dyDescent="0.2">
      <c r="A108" t="s">
        <v>565</v>
      </c>
      <c r="B108" t="s">
        <v>566</v>
      </c>
      <c r="C108" s="71">
        <v>2908</v>
      </c>
      <c r="D108" s="58" t="s">
        <v>1368</v>
      </c>
      <c r="E108" s="249" t="s">
        <v>3311</v>
      </c>
      <c r="F108" s="346">
        <v>182307.36</v>
      </c>
      <c r="H108" s="346">
        <v>44802.91</v>
      </c>
      <c r="J108" s="250">
        <v>26610.27</v>
      </c>
      <c r="K108" s="250">
        <v>130385.54</v>
      </c>
      <c r="O108" s="232">
        <v>20400</v>
      </c>
      <c r="Q108" s="232">
        <v>492.52</v>
      </c>
      <c r="U108" s="250">
        <v>2310952.34</v>
      </c>
      <c r="X108" s="73">
        <v>51844.24</v>
      </c>
      <c r="AA108" s="73">
        <v>196500</v>
      </c>
      <c r="AC108" s="90">
        <v>257860</v>
      </c>
      <c r="AF108" s="90">
        <v>86609.39</v>
      </c>
      <c r="AG108" s="90">
        <v>18332.7</v>
      </c>
      <c r="AJ108" s="76">
        <f t="shared" si="7"/>
        <v>227110.27</v>
      </c>
      <c r="AK108" s="31">
        <f t="shared" si="8"/>
        <v>20892.52</v>
      </c>
      <c r="AL108" s="21">
        <f t="shared" si="9"/>
        <v>206217.75</v>
      </c>
      <c r="AM108" s="15">
        <f t="shared" si="10"/>
        <v>248344.24</v>
      </c>
      <c r="AN108" s="16">
        <f t="shared" si="11"/>
        <v>362802.09</v>
      </c>
      <c r="AO108" s="26">
        <f t="shared" si="12"/>
        <v>-114457.85000000003</v>
      </c>
    </row>
    <row r="109" spans="1:41" x14ac:dyDescent="0.2">
      <c r="A109" t="s">
        <v>565</v>
      </c>
      <c r="B109" t="s">
        <v>566</v>
      </c>
      <c r="C109" s="71">
        <v>2944</v>
      </c>
      <c r="D109" s="58" t="s">
        <v>1369</v>
      </c>
      <c r="E109" s="249" t="s">
        <v>3312</v>
      </c>
      <c r="F109" s="346">
        <v>456445.08</v>
      </c>
      <c r="H109" s="346">
        <v>33357.5</v>
      </c>
      <c r="J109" s="250">
        <v>1410504.56</v>
      </c>
      <c r="K109" s="250">
        <v>85940.74</v>
      </c>
      <c r="O109" s="232">
        <v>30800</v>
      </c>
      <c r="U109" s="250">
        <v>1228203.58</v>
      </c>
      <c r="X109" s="73">
        <v>46985.13</v>
      </c>
      <c r="AA109" s="73">
        <v>165640</v>
      </c>
      <c r="AC109" s="90">
        <v>217457</v>
      </c>
      <c r="AE109" s="90">
        <v>732</v>
      </c>
      <c r="AF109" s="90">
        <v>83097.98</v>
      </c>
      <c r="AG109" s="90">
        <v>24425.759999999998</v>
      </c>
      <c r="AJ109" s="76">
        <f t="shared" si="7"/>
        <v>489802.58</v>
      </c>
      <c r="AK109" s="31">
        <f t="shared" si="8"/>
        <v>30800</v>
      </c>
      <c r="AL109" s="21">
        <f t="shared" si="9"/>
        <v>459002.58</v>
      </c>
      <c r="AM109" s="15">
        <f t="shared" si="10"/>
        <v>212625.13</v>
      </c>
      <c r="AN109" s="16">
        <f t="shared" si="11"/>
        <v>325712.74</v>
      </c>
      <c r="AO109" s="26">
        <f t="shared" si="12"/>
        <v>-113087.60999999999</v>
      </c>
    </row>
    <row r="110" spans="1:41" x14ac:dyDescent="0.2">
      <c r="A110" t="s">
        <v>565</v>
      </c>
      <c r="B110" t="s">
        <v>566</v>
      </c>
      <c r="C110" s="71">
        <v>4209</v>
      </c>
      <c r="D110" s="58" t="s">
        <v>1370</v>
      </c>
      <c r="E110" s="249" t="s">
        <v>3313</v>
      </c>
      <c r="F110" s="346">
        <v>192892.21</v>
      </c>
      <c r="H110" s="346">
        <v>98574.45</v>
      </c>
      <c r="J110" s="250">
        <v>1373720.3</v>
      </c>
      <c r="K110" s="250">
        <v>120913.31</v>
      </c>
      <c r="O110" s="232">
        <v>26000</v>
      </c>
      <c r="U110" s="250">
        <v>1322855.6000000001</v>
      </c>
      <c r="X110" s="73">
        <v>43830.59</v>
      </c>
      <c r="AA110" s="73">
        <v>224600</v>
      </c>
      <c r="AC110" s="90">
        <v>288340</v>
      </c>
      <c r="AF110" s="90">
        <v>127157.95</v>
      </c>
      <c r="AG110" s="90">
        <v>23489.040000000001</v>
      </c>
      <c r="AJ110" s="76">
        <f t="shared" si="7"/>
        <v>291466.65999999997</v>
      </c>
      <c r="AK110" s="31">
        <f t="shared" si="8"/>
        <v>26000</v>
      </c>
      <c r="AL110" s="21">
        <f t="shared" si="9"/>
        <v>265466.65999999997</v>
      </c>
      <c r="AM110" s="15">
        <f t="shared" si="10"/>
        <v>268430.58999999997</v>
      </c>
      <c r="AN110" s="16">
        <f t="shared" si="11"/>
        <v>438986.99</v>
      </c>
      <c r="AO110" s="26">
        <f t="shared" si="12"/>
        <v>-170556.40000000002</v>
      </c>
    </row>
    <row r="111" spans="1:41" x14ac:dyDescent="0.2">
      <c r="A111" t="s">
        <v>565</v>
      </c>
      <c r="B111" t="s">
        <v>566</v>
      </c>
      <c r="C111" s="71">
        <v>4669</v>
      </c>
      <c r="D111" s="58" t="s">
        <v>1371</v>
      </c>
      <c r="E111" s="249" t="s">
        <v>3314</v>
      </c>
      <c r="F111" s="346">
        <v>254791.77</v>
      </c>
      <c r="H111" s="346">
        <v>147791.82999999999</v>
      </c>
      <c r="J111" s="250">
        <v>1364572.19</v>
      </c>
      <c r="K111" s="250">
        <v>428689.5</v>
      </c>
      <c r="O111" s="232">
        <v>7875</v>
      </c>
      <c r="U111" s="250">
        <v>2235714.37</v>
      </c>
      <c r="X111" s="73">
        <v>51870.41</v>
      </c>
      <c r="Y111" s="73">
        <v>15000</v>
      </c>
      <c r="AA111" s="73">
        <v>220318</v>
      </c>
      <c r="AB111" s="73">
        <v>3000</v>
      </c>
      <c r="AC111" s="90">
        <v>255098</v>
      </c>
      <c r="AF111" s="90">
        <v>135897.93</v>
      </c>
      <c r="AG111" s="90">
        <v>64848.5</v>
      </c>
      <c r="AH111" s="90">
        <v>1</v>
      </c>
      <c r="AJ111" s="76">
        <f t="shared" si="7"/>
        <v>402583.6</v>
      </c>
      <c r="AK111" s="31">
        <f t="shared" si="8"/>
        <v>7875</v>
      </c>
      <c r="AL111" s="21">
        <f t="shared" si="9"/>
        <v>394708.6</v>
      </c>
      <c r="AM111" s="15">
        <f t="shared" si="10"/>
        <v>290188.41000000003</v>
      </c>
      <c r="AN111" s="16">
        <f t="shared" si="11"/>
        <v>455845.43</v>
      </c>
      <c r="AO111" s="26">
        <f t="shared" si="12"/>
        <v>-165657.01999999996</v>
      </c>
    </row>
    <row r="112" spans="1:41" x14ac:dyDescent="0.2">
      <c r="A112" t="s">
        <v>565</v>
      </c>
      <c r="B112" t="s">
        <v>566</v>
      </c>
      <c r="C112" s="71">
        <v>2279</v>
      </c>
      <c r="D112" s="58" t="s">
        <v>1372</v>
      </c>
      <c r="E112" s="249" t="s">
        <v>3315</v>
      </c>
      <c r="F112" s="346">
        <v>178030.73</v>
      </c>
      <c r="H112" s="346">
        <v>82820.97</v>
      </c>
      <c r="J112" s="250">
        <v>196735.41</v>
      </c>
      <c r="K112" s="250">
        <v>242718.66</v>
      </c>
      <c r="N112" s="232">
        <v>37200</v>
      </c>
      <c r="O112" s="232">
        <v>7975</v>
      </c>
      <c r="Q112" s="232">
        <v>551.4</v>
      </c>
      <c r="S112" s="250">
        <v>32424</v>
      </c>
      <c r="U112" s="250">
        <v>1762414.5</v>
      </c>
      <c r="X112" s="73">
        <v>33270.800000000003</v>
      </c>
      <c r="AA112" s="73">
        <v>141702.20000000001</v>
      </c>
      <c r="AC112" s="90">
        <v>209532.2</v>
      </c>
      <c r="AE112" s="90">
        <v>808</v>
      </c>
      <c r="AF112" s="90">
        <v>75507.67</v>
      </c>
      <c r="AG112" s="90">
        <v>37420.94</v>
      </c>
      <c r="AJ112" s="76">
        <f t="shared" si="7"/>
        <v>260851.7</v>
      </c>
      <c r="AK112" s="31">
        <f t="shared" si="8"/>
        <v>45726.400000000001</v>
      </c>
      <c r="AL112" s="21">
        <f t="shared" si="9"/>
        <v>215125.30000000002</v>
      </c>
      <c r="AM112" s="15">
        <f t="shared" si="10"/>
        <v>174973</v>
      </c>
      <c r="AN112" s="16">
        <f t="shared" si="11"/>
        <v>323268.81</v>
      </c>
      <c r="AO112" s="26">
        <f t="shared" si="12"/>
        <v>-148295.81</v>
      </c>
    </row>
    <row r="113" spans="1:41" x14ac:dyDescent="0.2">
      <c r="A113" t="s">
        <v>565</v>
      </c>
      <c r="B113" t="s">
        <v>566</v>
      </c>
      <c r="C113" s="71">
        <v>723</v>
      </c>
      <c r="D113" s="58" t="s">
        <v>1373</v>
      </c>
      <c r="E113" s="249" t="s">
        <v>3316</v>
      </c>
      <c r="F113" s="346">
        <v>140736.31</v>
      </c>
      <c r="H113" s="346">
        <v>15978.13</v>
      </c>
      <c r="J113" s="250">
        <v>2070694.89</v>
      </c>
      <c r="K113" s="250">
        <v>219072.01</v>
      </c>
      <c r="L113" s="250">
        <v>1</v>
      </c>
      <c r="O113" s="232">
        <v>7000</v>
      </c>
      <c r="Q113" s="232">
        <v>1086</v>
      </c>
      <c r="T113" s="250">
        <v>-3330.5</v>
      </c>
      <c r="U113" s="250">
        <v>513834.47</v>
      </c>
      <c r="X113" s="73">
        <v>21659.58</v>
      </c>
      <c r="AA113" s="73">
        <v>147520</v>
      </c>
      <c r="AC113" s="90">
        <v>190872</v>
      </c>
      <c r="AF113" s="90">
        <v>29815.93</v>
      </c>
      <c r="AG113" s="90">
        <v>29557.439999999999</v>
      </c>
      <c r="AJ113" s="76">
        <f t="shared" si="7"/>
        <v>156714.44</v>
      </c>
      <c r="AK113" s="31">
        <f t="shared" si="8"/>
        <v>8086</v>
      </c>
      <c r="AL113" s="21">
        <f t="shared" si="9"/>
        <v>148628.44</v>
      </c>
      <c r="AM113" s="15">
        <f t="shared" si="10"/>
        <v>169179.58000000002</v>
      </c>
      <c r="AN113" s="16">
        <f t="shared" si="11"/>
        <v>250245.37</v>
      </c>
      <c r="AO113" s="26">
        <f t="shared" si="12"/>
        <v>-81065.789999999979</v>
      </c>
    </row>
    <row r="114" spans="1:41" x14ac:dyDescent="0.2">
      <c r="A114" t="s">
        <v>565</v>
      </c>
      <c r="B114" t="s">
        <v>566</v>
      </c>
      <c r="C114" s="71">
        <v>3567</v>
      </c>
      <c r="D114" s="58" t="s">
        <v>1374</v>
      </c>
      <c r="E114" s="249" t="s">
        <v>3317</v>
      </c>
      <c r="F114" s="346">
        <v>6471.21</v>
      </c>
      <c r="H114" s="346">
        <v>129394.09</v>
      </c>
      <c r="J114" s="250">
        <v>654742.73</v>
      </c>
      <c r="K114" s="250">
        <v>185367.91</v>
      </c>
      <c r="O114" s="232">
        <v>29975</v>
      </c>
      <c r="U114" s="250">
        <v>3774792.24</v>
      </c>
      <c r="X114" s="73">
        <v>46678.87</v>
      </c>
      <c r="AA114" s="73">
        <v>236840.6</v>
      </c>
      <c r="AC114" s="90">
        <v>306060.59999999998</v>
      </c>
      <c r="AF114" s="90">
        <v>88028.46</v>
      </c>
      <c r="AG114" s="90">
        <v>33706.870000000003</v>
      </c>
      <c r="AH114" s="90">
        <v>2</v>
      </c>
      <c r="AJ114" s="76">
        <f t="shared" si="7"/>
        <v>135865.29999999999</v>
      </c>
      <c r="AK114" s="31">
        <f t="shared" si="8"/>
        <v>29975</v>
      </c>
      <c r="AL114" s="21">
        <f t="shared" si="9"/>
        <v>105890.29999999999</v>
      </c>
      <c r="AM114" s="15">
        <f t="shared" si="10"/>
        <v>283519.47000000003</v>
      </c>
      <c r="AN114" s="16">
        <f t="shared" si="11"/>
        <v>427797.93</v>
      </c>
      <c r="AO114" s="26">
        <f t="shared" si="12"/>
        <v>-144278.45999999996</v>
      </c>
    </row>
    <row r="115" spans="1:41" x14ac:dyDescent="0.2">
      <c r="A115" t="s">
        <v>565</v>
      </c>
      <c r="B115" t="s">
        <v>566</v>
      </c>
      <c r="C115" s="71">
        <v>2416</v>
      </c>
      <c r="D115" s="58" t="s">
        <v>1375</v>
      </c>
      <c r="E115" s="249" t="s">
        <v>3318</v>
      </c>
      <c r="F115" s="346">
        <v>273671.08</v>
      </c>
      <c r="H115" s="346">
        <v>70605.990000000005</v>
      </c>
      <c r="J115" s="250">
        <v>308933.77</v>
      </c>
      <c r="K115" s="250">
        <v>431811.73</v>
      </c>
      <c r="O115" s="232">
        <v>24775</v>
      </c>
      <c r="U115" s="250">
        <v>1908283.93</v>
      </c>
      <c r="X115" s="73">
        <v>38852.129999999997</v>
      </c>
      <c r="AA115" s="73">
        <v>201980</v>
      </c>
      <c r="AC115" s="90">
        <v>242334</v>
      </c>
      <c r="AF115" s="90">
        <v>85712.98</v>
      </c>
      <c r="AG115" s="90">
        <v>40938.85</v>
      </c>
      <c r="AJ115" s="76">
        <f t="shared" si="7"/>
        <v>344277.07</v>
      </c>
      <c r="AK115" s="31">
        <f t="shared" si="8"/>
        <v>24775</v>
      </c>
      <c r="AL115" s="21">
        <f t="shared" si="9"/>
        <v>319502.07</v>
      </c>
      <c r="AM115" s="15">
        <f t="shared" si="10"/>
        <v>240832.13</v>
      </c>
      <c r="AN115" s="16">
        <f t="shared" si="11"/>
        <v>368985.82999999996</v>
      </c>
      <c r="AO115" s="26">
        <f t="shared" si="12"/>
        <v>-128153.69999999995</v>
      </c>
    </row>
    <row r="116" spans="1:41" x14ac:dyDescent="0.2">
      <c r="A116" t="s">
        <v>565</v>
      </c>
      <c r="B116" t="s">
        <v>566</v>
      </c>
      <c r="C116" s="71">
        <v>1268</v>
      </c>
      <c r="D116" s="58" t="s">
        <v>1376</v>
      </c>
      <c r="E116" s="249" t="s">
        <v>3319</v>
      </c>
      <c r="F116" s="346">
        <v>341136.77</v>
      </c>
      <c r="H116" s="346">
        <v>44972.01</v>
      </c>
      <c r="J116" s="250">
        <v>1052946.8899999999</v>
      </c>
      <c r="K116" s="250">
        <v>265658.55</v>
      </c>
      <c r="O116" s="232">
        <v>23429.67</v>
      </c>
      <c r="U116" s="250">
        <v>1980426.11</v>
      </c>
      <c r="X116" s="73">
        <v>15189.71</v>
      </c>
      <c r="AA116" s="73">
        <v>162410.4</v>
      </c>
      <c r="AB116" s="73">
        <v>18050</v>
      </c>
      <c r="AC116" s="90">
        <v>210280.4</v>
      </c>
      <c r="AF116" s="90">
        <v>67648.55</v>
      </c>
      <c r="AG116" s="90">
        <v>34735.199999999997</v>
      </c>
      <c r="AH116" s="90">
        <v>9</v>
      </c>
      <c r="AJ116" s="76">
        <f t="shared" si="7"/>
        <v>386108.78</v>
      </c>
      <c r="AK116" s="31">
        <f t="shared" si="8"/>
        <v>23429.67</v>
      </c>
      <c r="AL116" s="21">
        <f t="shared" si="9"/>
        <v>362679.11000000004</v>
      </c>
      <c r="AM116" s="15">
        <f t="shared" si="10"/>
        <v>195650.11</v>
      </c>
      <c r="AN116" s="16">
        <f t="shared" si="11"/>
        <v>312673.15000000002</v>
      </c>
      <c r="AO116" s="26">
        <f t="shared" si="12"/>
        <v>-117023.04000000004</v>
      </c>
    </row>
    <row r="117" spans="1:41" x14ac:dyDescent="0.2">
      <c r="A117" t="s">
        <v>565</v>
      </c>
      <c r="B117" t="s">
        <v>566</v>
      </c>
      <c r="C117" s="71">
        <v>3345</v>
      </c>
      <c r="D117" s="58" t="s">
        <v>1377</v>
      </c>
      <c r="E117" s="249" t="s">
        <v>3320</v>
      </c>
      <c r="F117" s="346">
        <v>102177.9</v>
      </c>
      <c r="H117" s="346">
        <v>25590.2</v>
      </c>
      <c r="J117" s="250">
        <v>236967.54</v>
      </c>
      <c r="K117" s="250">
        <v>344572.99</v>
      </c>
      <c r="O117" s="232">
        <v>23703.71</v>
      </c>
      <c r="T117" s="250">
        <v>776</v>
      </c>
      <c r="U117" s="250">
        <v>2133398.12</v>
      </c>
      <c r="X117" s="73">
        <v>40609.230000000003</v>
      </c>
      <c r="AA117" s="73">
        <v>331515.2</v>
      </c>
      <c r="AC117" s="90">
        <v>402040.2</v>
      </c>
      <c r="AF117" s="90">
        <v>74983.199999999997</v>
      </c>
      <c r="AG117" s="90">
        <v>33485.47</v>
      </c>
      <c r="AJ117" s="76">
        <f t="shared" si="7"/>
        <v>127768.09999999999</v>
      </c>
      <c r="AK117" s="31">
        <f t="shared" si="8"/>
        <v>23703.71</v>
      </c>
      <c r="AL117" s="21">
        <f t="shared" si="9"/>
        <v>104064.38999999998</v>
      </c>
      <c r="AM117" s="15">
        <f t="shared" si="10"/>
        <v>372124.43</v>
      </c>
      <c r="AN117" s="16">
        <f t="shared" si="11"/>
        <v>510508.87</v>
      </c>
      <c r="AO117" s="26">
        <f t="shared" si="12"/>
        <v>-138384.44</v>
      </c>
    </row>
    <row r="118" spans="1:41" x14ac:dyDescent="0.2">
      <c r="A118" t="s">
        <v>565</v>
      </c>
      <c r="B118" t="s">
        <v>566</v>
      </c>
      <c r="C118" s="71">
        <v>1431</v>
      </c>
      <c r="D118" s="58" t="s">
        <v>1378</v>
      </c>
      <c r="E118" s="249" t="s">
        <v>3321</v>
      </c>
      <c r="F118" s="346">
        <v>116381.9</v>
      </c>
      <c r="H118" s="346">
        <v>44134.13</v>
      </c>
      <c r="J118" s="250">
        <v>5</v>
      </c>
      <c r="K118" s="250">
        <v>133050.35</v>
      </c>
      <c r="O118" s="232">
        <v>22475</v>
      </c>
      <c r="T118" s="250">
        <v>419</v>
      </c>
      <c r="U118" s="250">
        <v>1945240.49</v>
      </c>
      <c r="X118" s="73">
        <v>15850.79</v>
      </c>
      <c r="AA118" s="73">
        <v>163960.6</v>
      </c>
      <c r="AB118" s="73">
        <v>1500</v>
      </c>
      <c r="AC118" s="90">
        <v>223560.6</v>
      </c>
      <c r="AF118" s="90">
        <v>53639.15</v>
      </c>
      <c r="AG118" s="90">
        <v>7280.68</v>
      </c>
      <c r="AJ118" s="76">
        <f t="shared" si="7"/>
        <v>160516.03</v>
      </c>
      <c r="AK118" s="31">
        <f t="shared" si="8"/>
        <v>22475</v>
      </c>
      <c r="AL118" s="21">
        <f t="shared" si="9"/>
        <v>138041.03</v>
      </c>
      <c r="AM118" s="15">
        <f t="shared" si="10"/>
        <v>181311.39</v>
      </c>
      <c r="AN118" s="16">
        <f t="shared" si="11"/>
        <v>284480.43</v>
      </c>
      <c r="AO118" s="26">
        <f t="shared" si="12"/>
        <v>-103169.03999999998</v>
      </c>
    </row>
    <row r="119" spans="1:41" x14ac:dyDescent="0.2">
      <c r="A119" t="s">
        <v>565</v>
      </c>
      <c r="B119" t="s">
        <v>566</v>
      </c>
      <c r="C119" s="71">
        <v>2020</v>
      </c>
      <c r="D119" s="58" t="s">
        <v>1379</v>
      </c>
      <c r="E119" s="249" t="s">
        <v>3322</v>
      </c>
      <c r="F119" s="346">
        <v>23243.09</v>
      </c>
      <c r="H119" s="346">
        <v>18080.599999999999</v>
      </c>
      <c r="J119" s="250">
        <v>393516.2</v>
      </c>
      <c r="K119" s="250">
        <v>179715.3</v>
      </c>
      <c r="O119" s="232">
        <v>7575</v>
      </c>
      <c r="U119" s="250">
        <v>2404357.2799999998</v>
      </c>
      <c r="X119" s="73">
        <v>46912.38</v>
      </c>
      <c r="AA119" s="73">
        <v>201320</v>
      </c>
      <c r="AB119" s="73">
        <v>7000</v>
      </c>
      <c r="AC119" s="90">
        <v>271510</v>
      </c>
      <c r="AF119" s="90">
        <v>68943.39</v>
      </c>
      <c r="AG119" s="90">
        <v>24986.37</v>
      </c>
      <c r="AJ119" s="76">
        <f t="shared" si="7"/>
        <v>41323.69</v>
      </c>
      <c r="AK119" s="31">
        <f t="shared" si="8"/>
        <v>7575</v>
      </c>
      <c r="AL119" s="21">
        <f t="shared" si="9"/>
        <v>33748.69</v>
      </c>
      <c r="AM119" s="15">
        <f t="shared" si="10"/>
        <v>255232.38</v>
      </c>
      <c r="AN119" s="16">
        <f t="shared" si="11"/>
        <v>365439.76</v>
      </c>
      <c r="AO119" s="26">
        <f t="shared" si="12"/>
        <v>-110207.38</v>
      </c>
    </row>
    <row r="120" spans="1:41" x14ac:dyDescent="0.2">
      <c r="A120" t="s">
        <v>565</v>
      </c>
      <c r="B120" t="s">
        <v>566</v>
      </c>
      <c r="C120" s="71">
        <v>3005</v>
      </c>
      <c r="D120" s="58" t="s">
        <v>1380</v>
      </c>
      <c r="E120" s="249" t="s">
        <v>3323</v>
      </c>
      <c r="F120" s="346">
        <v>132472.26999999999</v>
      </c>
      <c r="G120" s="346">
        <v>7880</v>
      </c>
      <c r="H120" s="346">
        <v>32372.95</v>
      </c>
      <c r="J120" s="250">
        <v>7191.03</v>
      </c>
      <c r="K120" s="250">
        <v>180769.7</v>
      </c>
      <c r="Q120" s="232">
        <v>493.46</v>
      </c>
      <c r="U120" s="250">
        <v>3154007.83</v>
      </c>
      <c r="X120" s="73">
        <v>40777.9</v>
      </c>
      <c r="AA120" s="73">
        <v>203460</v>
      </c>
      <c r="AC120" s="90">
        <v>264567</v>
      </c>
      <c r="AF120" s="90">
        <v>86359.09</v>
      </c>
      <c r="AG120" s="90">
        <v>21090.91</v>
      </c>
      <c r="AJ120" s="76">
        <f t="shared" si="7"/>
        <v>172725.22</v>
      </c>
      <c r="AK120" s="31">
        <f t="shared" si="8"/>
        <v>493.46</v>
      </c>
      <c r="AL120" s="21">
        <f t="shared" si="9"/>
        <v>172231.76</v>
      </c>
      <c r="AM120" s="15">
        <f t="shared" si="10"/>
        <v>244237.9</v>
      </c>
      <c r="AN120" s="16">
        <f t="shared" si="11"/>
        <v>372016.99999999994</v>
      </c>
      <c r="AO120" s="26">
        <f t="shared" si="12"/>
        <v>-127779.09999999995</v>
      </c>
    </row>
    <row r="121" spans="1:41" x14ac:dyDescent="0.2">
      <c r="A121" t="s">
        <v>565</v>
      </c>
      <c r="B121" t="s">
        <v>566</v>
      </c>
      <c r="C121" s="71">
        <v>2671</v>
      </c>
      <c r="D121" s="58" t="s">
        <v>1381</v>
      </c>
      <c r="E121" s="249" t="s">
        <v>3324</v>
      </c>
      <c r="F121" s="346">
        <v>280540.93</v>
      </c>
      <c r="H121" s="346">
        <v>74245.320000000007</v>
      </c>
      <c r="J121" s="250">
        <v>696299.24</v>
      </c>
      <c r="K121" s="250">
        <v>231575.31</v>
      </c>
      <c r="O121" s="232">
        <v>14775</v>
      </c>
      <c r="P121" s="232">
        <v>170515</v>
      </c>
      <c r="T121" s="250">
        <v>-98999.65</v>
      </c>
      <c r="U121" s="250">
        <v>2272032.2400000002</v>
      </c>
      <c r="X121" s="73">
        <v>63670.2</v>
      </c>
      <c r="AA121" s="73">
        <v>182029.6</v>
      </c>
      <c r="AC121" s="90">
        <v>212309.6</v>
      </c>
      <c r="AF121" s="90">
        <v>84315.78</v>
      </c>
      <c r="AG121" s="90">
        <v>32442.01</v>
      </c>
      <c r="AJ121" s="76">
        <f t="shared" si="7"/>
        <v>354786.25</v>
      </c>
      <c r="AK121" s="31">
        <f t="shared" si="8"/>
        <v>185290</v>
      </c>
      <c r="AL121" s="21">
        <f t="shared" si="9"/>
        <v>169496.25</v>
      </c>
      <c r="AM121" s="15">
        <f t="shared" si="10"/>
        <v>245699.8</v>
      </c>
      <c r="AN121" s="16">
        <f t="shared" si="11"/>
        <v>329067.39</v>
      </c>
      <c r="AO121" s="26">
        <f t="shared" si="12"/>
        <v>-83367.590000000026</v>
      </c>
    </row>
    <row r="122" spans="1:41" x14ac:dyDescent="0.2">
      <c r="A122" t="s">
        <v>565</v>
      </c>
      <c r="B122" t="s">
        <v>566</v>
      </c>
      <c r="C122" s="71">
        <v>1913</v>
      </c>
      <c r="D122" s="58" t="s">
        <v>1382</v>
      </c>
      <c r="E122" s="249" t="s">
        <v>3325</v>
      </c>
      <c r="F122" s="346">
        <v>6427.36</v>
      </c>
      <c r="H122" s="346">
        <v>257292.93</v>
      </c>
      <c r="J122" s="250">
        <v>286691.21999999997</v>
      </c>
      <c r="K122" s="250">
        <v>148225.57</v>
      </c>
      <c r="O122" s="232">
        <v>7651.6</v>
      </c>
      <c r="U122" s="250">
        <v>1679735.01</v>
      </c>
      <c r="X122" s="73">
        <v>21980.35</v>
      </c>
      <c r="AA122" s="73">
        <v>87720</v>
      </c>
      <c r="AC122" s="90">
        <v>113120</v>
      </c>
      <c r="AF122" s="90">
        <v>45034.29</v>
      </c>
      <c r="AG122" s="90">
        <v>21104.66</v>
      </c>
      <c r="AJ122" s="76">
        <f t="shared" si="7"/>
        <v>263720.28999999998</v>
      </c>
      <c r="AK122" s="31">
        <f t="shared" si="8"/>
        <v>7651.6</v>
      </c>
      <c r="AL122" s="21">
        <f t="shared" si="9"/>
        <v>256068.68999999997</v>
      </c>
      <c r="AM122" s="15">
        <f t="shared" si="10"/>
        <v>109700.35</v>
      </c>
      <c r="AN122" s="16">
        <f t="shared" si="11"/>
        <v>179258.95</v>
      </c>
      <c r="AO122" s="26">
        <f t="shared" si="12"/>
        <v>-69558.600000000006</v>
      </c>
    </row>
    <row r="123" spans="1:41" x14ac:dyDescent="0.2">
      <c r="A123" t="s">
        <v>565</v>
      </c>
      <c r="B123" t="s">
        <v>566</v>
      </c>
      <c r="C123" s="71">
        <v>2409</v>
      </c>
      <c r="D123" s="58" t="s">
        <v>1383</v>
      </c>
      <c r="E123" s="249" t="s">
        <v>3326</v>
      </c>
      <c r="F123" s="346">
        <v>207255.47</v>
      </c>
      <c r="H123" s="346">
        <v>67264.7</v>
      </c>
      <c r="J123" s="250">
        <v>39755.18</v>
      </c>
      <c r="K123" s="250">
        <v>151076.42000000001</v>
      </c>
      <c r="O123" s="232">
        <v>21200</v>
      </c>
      <c r="Q123" s="232">
        <v>205.61</v>
      </c>
      <c r="U123" s="250">
        <v>1611506.92</v>
      </c>
      <c r="X123" s="73">
        <v>47056.01</v>
      </c>
      <c r="AA123" s="73">
        <v>195760</v>
      </c>
      <c r="AC123" s="90">
        <v>231380</v>
      </c>
      <c r="AF123" s="90">
        <v>82148.789999999994</v>
      </c>
      <c r="AG123" s="90">
        <v>19012.84</v>
      </c>
      <c r="AJ123" s="76">
        <f t="shared" si="7"/>
        <v>274520.17</v>
      </c>
      <c r="AK123" s="31">
        <f t="shared" si="8"/>
        <v>21405.61</v>
      </c>
      <c r="AL123" s="21">
        <f t="shared" si="9"/>
        <v>253114.56</v>
      </c>
      <c r="AM123" s="15">
        <f t="shared" si="10"/>
        <v>242816.01</v>
      </c>
      <c r="AN123" s="16">
        <f t="shared" si="11"/>
        <v>332541.63</v>
      </c>
      <c r="AO123" s="26">
        <f t="shared" si="12"/>
        <v>-89725.62</v>
      </c>
    </row>
    <row r="124" spans="1:41" x14ac:dyDescent="0.2">
      <c r="A124" t="s">
        <v>565</v>
      </c>
      <c r="B124" t="s">
        <v>566</v>
      </c>
      <c r="C124" s="71">
        <v>1702</v>
      </c>
      <c r="D124" s="58" t="s">
        <v>1384</v>
      </c>
      <c r="E124" s="249" t="s">
        <v>3327</v>
      </c>
      <c r="F124" s="346">
        <v>128491.99</v>
      </c>
      <c r="H124" s="346">
        <v>138708.04999999999</v>
      </c>
      <c r="J124" s="250">
        <v>4635.16</v>
      </c>
      <c r="K124" s="250">
        <v>501631.59</v>
      </c>
      <c r="N124" s="232">
        <v>59800</v>
      </c>
      <c r="O124" s="232">
        <v>17700</v>
      </c>
      <c r="S124" s="250">
        <v>180366.51</v>
      </c>
      <c r="U124" s="250">
        <v>667875.67000000004</v>
      </c>
      <c r="X124" s="73">
        <v>56040.59</v>
      </c>
      <c r="AA124" s="73">
        <v>34051.800000000003</v>
      </c>
      <c r="AC124" s="90">
        <v>108645.8</v>
      </c>
      <c r="AF124" s="90">
        <v>51173.03</v>
      </c>
      <c r="AG124" s="90">
        <v>12228.44</v>
      </c>
      <c r="AJ124" s="76">
        <f t="shared" si="7"/>
        <v>267200.03999999998</v>
      </c>
      <c r="AK124" s="31">
        <f t="shared" si="8"/>
        <v>77500</v>
      </c>
      <c r="AL124" s="21">
        <f t="shared" si="9"/>
        <v>189700.03999999998</v>
      </c>
      <c r="AM124" s="15">
        <f t="shared" si="10"/>
        <v>90092.39</v>
      </c>
      <c r="AN124" s="16">
        <f t="shared" si="11"/>
        <v>172047.27000000002</v>
      </c>
      <c r="AO124" s="26">
        <f t="shared" si="12"/>
        <v>-81954.880000000019</v>
      </c>
    </row>
    <row r="125" spans="1:41" x14ac:dyDescent="0.2">
      <c r="A125" t="s">
        <v>565</v>
      </c>
      <c r="B125" t="s">
        <v>566</v>
      </c>
      <c r="C125" s="71">
        <v>2179</v>
      </c>
      <c r="D125" s="58" t="s">
        <v>1385</v>
      </c>
      <c r="E125" s="249" t="s">
        <v>3328</v>
      </c>
      <c r="F125" s="346">
        <v>19496.849999999999</v>
      </c>
      <c r="H125" s="346">
        <v>64982.92</v>
      </c>
      <c r="J125" s="250">
        <v>655766.96</v>
      </c>
      <c r="K125" s="250">
        <v>370303.72</v>
      </c>
      <c r="L125" s="250">
        <v>463.73</v>
      </c>
      <c r="O125" s="232">
        <v>11600</v>
      </c>
      <c r="U125" s="250">
        <v>654977.96</v>
      </c>
      <c r="X125" s="73">
        <v>41698.76</v>
      </c>
      <c r="AA125" s="73">
        <v>58730.6</v>
      </c>
      <c r="AC125" s="90">
        <v>108090.6</v>
      </c>
      <c r="AF125" s="90">
        <v>62638.27</v>
      </c>
      <c r="AG125" s="90">
        <v>20620.47</v>
      </c>
      <c r="AJ125" s="76">
        <f t="shared" si="7"/>
        <v>84479.76999999999</v>
      </c>
      <c r="AK125" s="31">
        <f t="shared" si="8"/>
        <v>11600</v>
      </c>
      <c r="AL125" s="21">
        <f t="shared" si="9"/>
        <v>72879.76999999999</v>
      </c>
      <c r="AM125" s="15">
        <f t="shared" si="10"/>
        <v>100429.36</v>
      </c>
      <c r="AN125" s="16">
        <f t="shared" si="11"/>
        <v>191349.34</v>
      </c>
      <c r="AO125" s="26">
        <f t="shared" si="12"/>
        <v>-90919.98</v>
      </c>
    </row>
    <row r="126" spans="1:41" x14ac:dyDescent="0.2">
      <c r="A126" t="s">
        <v>569</v>
      </c>
      <c r="B126" t="s">
        <v>570</v>
      </c>
      <c r="C126" s="71">
        <v>3793</v>
      </c>
      <c r="D126" s="58" t="s">
        <v>1386</v>
      </c>
      <c r="E126" s="249" t="s">
        <v>3329</v>
      </c>
      <c r="F126" s="346">
        <v>454819.94</v>
      </c>
      <c r="H126" s="346">
        <v>242623.9</v>
      </c>
      <c r="J126" s="250">
        <v>309989.89</v>
      </c>
      <c r="K126" s="250">
        <v>106351.44</v>
      </c>
      <c r="O126" s="232">
        <v>6000</v>
      </c>
      <c r="U126" s="250">
        <v>3175397.16</v>
      </c>
      <c r="X126" s="73">
        <v>269583.2</v>
      </c>
      <c r="AA126" s="73">
        <v>308480</v>
      </c>
      <c r="AC126" s="90">
        <v>357052</v>
      </c>
      <c r="AF126" s="90">
        <v>87477.39</v>
      </c>
      <c r="AG126" s="90">
        <v>38732.49</v>
      </c>
      <c r="AJ126" s="76">
        <f t="shared" si="7"/>
        <v>697443.83999999997</v>
      </c>
      <c r="AK126" s="31">
        <f t="shared" si="8"/>
        <v>6000</v>
      </c>
      <c r="AL126" s="21">
        <f t="shared" si="9"/>
        <v>691443.84</v>
      </c>
      <c r="AM126" s="15">
        <f t="shared" si="10"/>
        <v>578063.19999999995</v>
      </c>
      <c r="AN126" s="16">
        <f t="shared" si="11"/>
        <v>483261.88</v>
      </c>
      <c r="AO126" s="26">
        <f t="shared" si="12"/>
        <v>94801.319999999949</v>
      </c>
    </row>
    <row r="127" spans="1:41" x14ac:dyDescent="0.2">
      <c r="A127" t="s">
        <v>569</v>
      </c>
      <c r="B127" t="s">
        <v>570</v>
      </c>
      <c r="C127" s="71">
        <v>1435</v>
      </c>
      <c r="D127" s="58" t="s">
        <v>1387</v>
      </c>
      <c r="E127" s="249" t="s">
        <v>3330</v>
      </c>
      <c r="F127" s="346">
        <v>281694.7</v>
      </c>
      <c r="H127" s="346">
        <v>50363.05</v>
      </c>
      <c r="J127" s="250">
        <v>110148.26</v>
      </c>
      <c r="K127" s="250">
        <v>15332.93</v>
      </c>
      <c r="O127" s="232">
        <v>6440</v>
      </c>
      <c r="U127" s="250">
        <v>1191484.79</v>
      </c>
      <c r="X127" s="73">
        <v>123836.95</v>
      </c>
      <c r="AA127" s="73">
        <v>155000</v>
      </c>
      <c r="AB127" s="73">
        <v>11340</v>
      </c>
      <c r="AC127" s="90">
        <v>228620</v>
      </c>
      <c r="AF127" s="90">
        <v>48037.25</v>
      </c>
      <c r="AG127" s="90">
        <v>5398.56</v>
      </c>
      <c r="AJ127" s="76">
        <f t="shared" si="7"/>
        <v>332057.75</v>
      </c>
      <c r="AK127" s="31">
        <f t="shared" si="8"/>
        <v>6440</v>
      </c>
      <c r="AL127" s="21">
        <f t="shared" si="9"/>
        <v>325617.75</v>
      </c>
      <c r="AM127" s="15">
        <f t="shared" si="10"/>
        <v>290176.95</v>
      </c>
      <c r="AN127" s="16">
        <f t="shared" si="11"/>
        <v>282055.81</v>
      </c>
      <c r="AO127" s="26">
        <f t="shared" si="12"/>
        <v>8121.140000000014</v>
      </c>
    </row>
    <row r="128" spans="1:41" x14ac:dyDescent="0.2">
      <c r="A128" t="s">
        <v>569</v>
      </c>
      <c r="B128" t="s">
        <v>570</v>
      </c>
      <c r="C128" s="71">
        <v>1980</v>
      </c>
      <c r="D128" s="58" t="s">
        <v>1388</v>
      </c>
      <c r="E128" s="249" t="s">
        <v>3331</v>
      </c>
      <c r="F128" s="346">
        <v>455399.85</v>
      </c>
      <c r="H128" s="346">
        <v>306282.55</v>
      </c>
      <c r="J128" s="250">
        <v>2226400.59</v>
      </c>
      <c r="K128" s="250">
        <v>148791.46</v>
      </c>
      <c r="O128" s="232">
        <v>4500</v>
      </c>
      <c r="U128" s="250">
        <v>918887.6</v>
      </c>
      <c r="X128" s="73">
        <v>151386.67000000001</v>
      </c>
      <c r="Z128" s="73">
        <v>563.52</v>
      </c>
      <c r="AA128" s="73">
        <v>297820</v>
      </c>
      <c r="AB128" s="73">
        <v>22680</v>
      </c>
      <c r="AC128" s="90">
        <v>373570</v>
      </c>
      <c r="AF128" s="90">
        <v>52141.16</v>
      </c>
      <c r="AG128" s="90">
        <v>32479.97</v>
      </c>
      <c r="AJ128" s="76">
        <f t="shared" si="7"/>
        <v>761682.39999999991</v>
      </c>
      <c r="AK128" s="31">
        <f t="shared" si="8"/>
        <v>4500</v>
      </c>
      <c r="AL128" s="21">
        <f t="shared" si="9"/>
        <v>757182.39999999991</v>
      </c>
      <c r="AM128" s="15">
        <f t="shared" si="10"/>
        <v>472450.19</v>
      </c>
      <c r="AN128" s="16">
        <f t="shared" si="11"/>
        <v>458191.13</v>
      </c>
      <c r="AO128" s="26">
        <f t="shared" si="12"/>
        <v>14259.059999999998</v>
      </c>
    </row>
    <row r="129" spans="1:41" x14ac:dyDescent="0.2">
      <c r="A129" t="s">
        <v>569</v>
      </c>
      <c r="B129" t="s">
        <v>570</v>
      </c>
      <c r="C129" s="71">
        <v>2225</v>
      </c>
      <c r="D129" s="58" t="s">
        <v>1389</v>
      </c>
      <c r="E129" s="249" t="s">
        <v>3332</v>
      </c>
      <c r="F129" s="346">
        <v>307831.61</v>
      </c>
      <c r="H129" s="346">
        <v>44153.23</v>
      </c>
      <c r="J129" s="250">
        <v>147871.35</v>
      </c>
      <c r="K129" s="250">
        <v>66668.27</v>
      </c>
      <c r="O129" s="232">
        <v>5000</v>
      </c>
      <c r="Q129" s="232">
        <v>555.76</v>
      </c>
      <c r="U129" s="250">
        <v>1855787.89</v>
      </c>
      <c r="X129" s="73">
        <v>144314.53</v>
      </c>
      <c r="AA129" s="73">
        <v>245780</v>
      </c>
      <c r="AC129" s="90">
        <v>284880</v>
      </c>
      <c r="AF129" s="90">
        <v>75310.94</v>
      </c>
      <c r="AG129" s="90">
        <v>25408.98</v>
      </c>
      <c r="AJ129" s="76">
        <f t="shared" si="7"/>
        <v>351984.83999999997</v>
      </c>
      <c r="AK129" s="31">
        <f t="shared" si="8"/>
        <v>5555.76</v>
      </c>
      <c r="AL129" s="21">
        <f t="shared" si="9"/>
        <v>346429.07999999996</v>
      </c>
      <c r="AM129" s="15">
        <f t="shared" si="10"/>
        <v>390094.53</v>
      </c>
      <c r="AN129" s="16">
        <f t="shared" si="11"/>
        <v>385599.92</v>
      </c>
      <c r="AO129" s="26">
        <f t="shared" si="12"/>
        <v>4494.6100000000442</v>
      </c>
    </row>
    <row r="130" spans="1:41" x14ac:dyDescent="0.2">
      <c r="A130" t="s">
        <v>569</v>
      </c>
      <c r="B130" t="s">
        <v>570</v>
      </c>
      <c r="C130" s="71">
        <v>2531</v>
      </c>
      <c r="D130" s="58" t="s">
        <v>1390</v>
      </c>
      <c r="E130" s="249" t="s">
        <v>3333</v>
      </c>
      <c r="F130" s="346">
        <v>361660.54</v>
      </c>
      <c r="H130" s="346">
        <v>16024.12</v>
      </c>
      <c r="J130" s="250">
        <v>375629.6</v>
      </c>
      <c r="K130" s="250">
        <v>84267.02</v>
      </c>
      <c r="O130" s="232">
        <v>0</v>
      </c>
      <c r="U130" s="250">
        <v>1498231.3</v>
      </c>
      <c r="X130" s="73">
        <v>174144.79</v>
      </c>
      <c r="AA130" s="73">
        <v>228650</v>
      </c>
      <c r="AC130" s="90">
        <v>308820</v>
      </c>
      <c r="AF130" s="90">
        <v>52085.36</v>
      </c>
      <c r="AG130" s="90">
        <v>25816.87</v>
      </c>
      <c r="AJ130" s="76">
        <f t="shared" si="7"/>
        <v>377684.66</v>
      </c>
      <c r="AK130" s="31">
        <f t="shared" si="8"/>
        <v>0</v>
      </c>
      <c r="AL130" s="21">
        <f t="shared" si="9"/>
        <v>377684.66</v>
      </c>
      <c r="AM130" s="15">
        <f t="shared" si="10"/>
        <v>402794.79000000004</v>
      </c>
      <c r="AN130" s="16">
        <f t="shared" si="11"/>
        <v>386722.23</v>
      </c>
      <c r="AO130" s="26">
        <f t="shared" si="12"/>
        <v>16072.560000000056</v>
      </c>
    </row>
    <row r="131" spans="1:41" x14ac:dyDescent="0.2">
      <c r="A131" t="s">
        <v>569</v>
      </c>
      <c r="B131" t="s">
        <v>570</v>
      </c>
      <c r="C131" s="71">
        <v>3452</v>
      </c>
      <c r="D131" s="58" t="s">
        <v>1391</v>
      </c>
      <c r="E131" s="249" t="s">
        <v>3334</v>
      </c>
      <c r="F131" s="346">
        <v>570694.32999999996</v>
      </c>
      <c r="H131" s="346">
        <v>23395.3</v>
      </c>
      <c r="J131" s="250">
        <v>254302.02</v>
      </c>
      <c r="K131" s="250">
        <v>-36423.870000000003</v>
      </c>
      <c r="Q131" s="232">
        <v>1191.82</v>
      </c>
      <c r="T131" s="250">
        <v>-1565619.31</v>
      </c>
      <c r="U131" s="250">
        <v>2202136.4300000002</v>
      </c>
      <c r="X131" s="73">
        <v>265328.83</v>
      </c>
      <c r="Y131" s="73">
        <v>127000</v>
      </c>
      <c r="AA131" s="73">
        <v>201240</v>
      </c>
      <c r="AC131" s="90">
        <v>328043</v>
      </c>
      <c r="AF131" s="90">
        <v>61260.97</v>
      </c>
      <c r="AG131" s="90">
        <v>28006.02</v>
      </c>
      <c r="AJ131" s="76">
        <f t="shared" si="7"/>
        <v>594089.63</v>
      </c>
      <c r="AK131" s="31">
        <f t="shared" si="8"/>
        <v>1191.82</v>
      </c>
      <c r="AL131" s="21">
        <f t="shared" si="9"/>
        <v>592897.81000000006</v>
      </c>
      <c r="AM131" s="15">
        <f t="shared" si="10"/>
        <v>593568.83000000007</v>
      </c>
      <c r="AN131" s="16">
        <f t="shared" si="11"/>
        <v>417309.99</v>
      </c>
      <c r="AO131" s="26">
        <f t="shared" si="12"/>
        <v>176258.84000000008</v>
      </c>
    </row>
    <row r="132" spans="1:41" x14ac:dyDescent="0.2">
      <c r="A132" t="s">
        <v>569</v>
      </c>
      <c r="B132" t="s">
        <v>570</v>
      </c>
      <c r="C132" s="71">
        <v>3453</v>
      </c>
      <c r="D132" s="58" t="s">
        <v>1392</v>
      </c>
      <c r="E132" s="249" t="s">
        <v>3335</v>
      </c>
      <c r="F132" s="346">
        <v>588450.15</v>
      </c>
      <c r="H132" s="346">
        <v>4690.8900000000003</v>
      </c>
      <c r="J132" s="250">
        <v>2227042.5699999998</v>
      </c>
      <c r="K132" s="250">
        <v>707756.4</v>
      </c>
      <c r="O132" s="232">
        <v>39500</v>
      </c>
      <c r="U132" s="250">
        <v>655276.54</v>
      </c>
      <c r="X132" s="73">
        <v>173672.78</v>
      </c>
      <c r="AA132" s="73">
        <v>248760</v>
      </c>
      <c r="AB132" s="73">
        <v>24970</v>
      </c>
      <c r="AC132" s="90">
        <v>335617</v>
      </c>
      <c r="AF132" s="90">
        <v>46790.85</v>
      </c>
      <c r="AG132" s="90">
        <v>74087.070000000007</v>
      </c>
      <c r="AJ132" s="76">
        <f t="shared" si="7"/>
        <v>593141.04</v>
      </c>
      <c r="AK132" s="31">
        <f t="shared" si="8"/>
        <v>39500</v>
      </c>
      <c r="AL132" s="21">
        <f t="shared" si="9"/>
        <v>553641.04</v>
      </c>
      <c r="AM132" s="15">
        <f t="shared" si="10"/>
        <v>447402.78</v>
      </c>
      <c r="AN132" s="16">
        <f t="shared" si="11"/>
        <v>456494.92</v>
      </c>
      <c r="AO132" s="26">
        <f t="shared" si="12"/>
        <v>-9092.1399999999558</v>
      </c>
    </row>
    <row r="133" spans="1:41" x14ac:dyDescent="0.2">
      <c r="A133" t="s">
        <v>569</v>
      </c>
      <c r="B133" t="s">
        <v>570</v>
      </c>
      <c r="C133" s="71">
        <v>3635</v>
      </c>
      <c r="D133" s="58" t="s">
        <v>1393</v>
      </c>
      <c r="E133" s="249" t="s">
        <v>3336</v>
      </c>
      <c r="F133" s="346">
        <v>479104.74</v>
      </c>
      <c r="G133" s="346">
        <v>3280</v>
      </c>
      <c r="H133" s="346">
        <v>174942.87</v>
      </c>
      <c r="J133" s="250">
        <v>1346374.87</v>
      </c>
      <c r="K133" s="250">
        <v>4573.59</v>
      </c>
      <c r="O133" s="232">
        <v>40000</v>
      </c>
      <c r="Q133" s="232">
        <v>2868.62</v>
      </c>
      <c r="U133" s="250">
        <v>1904716.16</v>
      </c>
      <c r="X133" s="73">
        <v>250194.08</v>
      </c>
      <c r="AA133" s="73">
        <v>184480</v>
      </c>
      <c r="AC133" s="90">
        <v>242197</v>
      </c>
      <c r="AF133" s="90">
        <v>58004.53</v>
      </c>
      <c r="AG133" s="90">
        <v>26802.1</v>
      </c>
      <c r="AJ133" s="76">
        <f t="shared" ref="AJ133:AJ154" si="13">SUM(F133:I133)</f>
        <v>657327.61</v>
      </c>
      <c r="AK133" s="31">
        <f t="shared" ref="AK133:AK154" si="14">SUM(N133:Q133)</f>
        <v>42868.62</v>
      </c>
      <c r="AL133" s="21">
        <f t="shared" ref="AL133:AL154" si="15">AJ133-AK133</f>
        <v>614458.99</v>
      </c>
      <c r="AM133" s="15">
        <f t="shared" ref="AM133:AM154" si="16">SUM(V133:AB133)</f>
        <v>434674.07999999996</v>
      </c>
      <c r="AN133" s="16">
        <f t="shared" ref="AN133:AN154" si="17">SUM(AC133:AI133)</f>
        <v>327003.63</v>
      </c>
      <c r="AO133" s="26">
        <f t="shared" ref="AO133:AO154" si="18">AM133-AN133</f>
        <v>107670.44999999995</v>
      </c>
    </row>
    <row r="134" spans="1:41" x14ac:dyDescent="0.2">
      <c r="A134" t="s">
        <v>569</v>
      </c>
      <c r="B134" t="s">
        <v>570</v>
      </c>
      <c r="C134" s="71">
        <v>4256</v>
      </c>
      <c r="D134" s="58" t="s">
        <v>1394</v>
      </c>
      <c r="E134" s="249" t="s">
        <v>3337</v>
      </c>
      <c r="F134" s="346">
        <v>373250.54</v>
      </c>
      <c r="H134" s="346">
        <v>147531.34</v>
      </c>
      <c r="J134" s="250">
        <v>349172.91</v>
      </c>
      <c r="K134" s="250">
        <v>43229.68</v>
      </c>
      <c r="U134" s="250">
        <v>2482221.21</v>
      </c>
      <c r="X134" s="73">
        <v>171087.66</v>
      </c>
      <c r="Z134" s="73">
        <v>471.89</v>
      </c>
      <c r="AA134" s="73">
        <v>244340</v>
      </c>
      <c r="AB134" s="73">
        <v>11800</v>
      </c>
      <c r="AC134" s="90">
        <v>275754</v>
      </c>
      <c r="AF134" s="90">
        <v>69777.710000000006</v>
      </c>
      <c r="AG134" s="90">
        <v>32901.21</v>
      </c>
      <c r="AJ134" s="76">
        <f t="shared" si="13"/>
        <v>520781.88</v>
      </c>
      <c r="AK134" s="31">
        <f t="shared" si="14"/>
        <v>0</v>
      </c>
      <c r="AL134" s="21">
        <f t="shared" si="15"/>
        <v>520781.88</v>
      </c>
      <c r="AM134" s="15">
        <f t="shared" si="16"/>
        <v>427699.55000000005</v>
      </c>
      <c r="AN134" s="16">
        <f t="shared" si="17"/>
        <v>378432.92000000004</v>
      </c>
      <c r="AO134" s="26">
        <f t="shared" si="18"/>
        <v>49266.630000000005</v>
      </c>
    </row>
    <row r="135" spans="1:41" x14ac:dyDescent="0.2">
      <c r="A135" t="s">
        <v>573</v>
      </c>
      <c r="B135" t="s">
        <v>574</v>
      </c>
      <c r="C135" s="71">
        <v>2177</v>
      </c>
      <c r="D135" s="58" t="s">
        <v>1395</v>
      </c>
      <c r="E135" s="249" t="s">
        <v>3338</v>
      </c>
      <c r="F135" s="346">
        <v>339763.54</v>
      </c>
      <c r="H135" s="346">
        <v>391348.31</v>
      </c>
      <c r="J135" s="250">
        <v>656728.98</v>
      </c>
      <c r="K135" s="250">
        <v>47787.19</v>
      </c>
      <c r="U135" s="250">
        <v>3637434.23</v>
      </c>
      <c r="X135" s="73">
        <v>35560.78</v>
      </c>
      <c r="AA135" s="73">
        <v>213200</v>
      </c>
      <c r="AC135" s="90">
        <v>232213</v>
      </c>
      <c r="AF135" s="90">
        <v>41717.269999999997</v>
      </c>
      <c r="AG135" s="90">
        <v>26097.439999999999</v>
      </c>
      <c r="AJ135" s="76">
        <f t="shared" si="13"/>
        <v>731111.85</v>
      </c>
      <c r="AK135" s="31">
        <f t="shared" si="14"/>
        <v>0</v>
      </c>
      <c r="AL135" s="21">
        <f t="shared" si="15"/>
        <v>731111.85</v>
      </c>
      <c r="AM135" s="15">
        <f t="shared" si="16"/>
        <v>248760.78</v>
      </c>
      <c r="AN135" s="16">
        <f t="shared" si="17"/>
        <v>300027.71000000002</v>
      </c>
      <c r="AO135" s="26">
        <f t="shared" si="18"/>
        <v>-51266.930000000022</v>
      </c>
    </row>
    <row r="136" spans="1:41" x14ac:dyDescent="0.2">
      <c r="A136" t="s">
        <v>573</v>
      </c>
      <c r="B136" t="s">
        <v>574</v>
      </c>
      <c r="C136" s="71">
        <v>3300</v>
      </c>
      <c r="D136" s="58" t="s">
        <v>1396</v>
      </c>
      <c r="E136" s="249" t="s">
        <v>3339</v>
      </c>
      <c r="F136" s="346">
        <v>406660.75</v>
      </c>
      <c r="G136" s="346">
        <v>28930</v>
      </c>
      <c r="H136" s="346">
        <v>185511.19</v>
      </c>
      <c r="J136" s="250">
        <v>2416209.77</v>
      </c>
      <c r="K136" s="250">
        <v>22326.18</v>
      </c>
      <c r="U136" s="250">
        <v>364715.82</v>
      </c>
      <c r="X136" s="73">
        <v>17026.330000000002</v>
      </c>
      <c r="AA136" s="73">
        <v>175880</v>
      </c>
      <c r="AC136" s="90">
        <v>183993</v>
      </c>
      <c r="AF136" s="90">
        <v>37489.699999999997</v>
      </c>
      <c r="AG136" s="90">
        <v>30413.55</v>
      </c>
      <c r="AJ136" s="76">
        <f t="shared" si="13"/>
        <v>621101.93999999994</v>
      </c>
      <c r="AK136" s="31">
        <f t="shared" si="14"/>
        <v>0</v>
      </c>
      <c r="AL136" s="21">
        <f t="shared" si="15"/>
        <v>621101.93999999994</v>
      </c>
      <c r="AM136" s="15">
        <f t="shared" si="16"/>
        <v>192906.33000000002</v>
      </c>
      <c r="AN136" s="16">
        <f t="shared" si="17"/>
        <v>251896.25</v>
      </c>
      <c r="AO136" s="26">
        <f t="shared" si="18"/>
        <v>-58989.919999999984</v>
      </c>
    </row>
    <row r="137" spans="1:41" x14ac:dyDescent="0.2">
      <c r="A137" t="s">
        <v>573</v>
      </c>
      <c r="B137" t="s">
        <v>574</v>
      </c>
      <c r="C137" s="71">
        <v>1172</v>
      </c>
      <c r="D137" s="58" t="s">
        <v>1397</v>
      </c>
      <c r="E137" s="249" t="s">
        <v>3340</v>
      </c>
      <c r="F137" s="346">
        <v>396756.42</v>
      </c>
      <c r="G137" s="346">
        <v>51000</v>
      </c>
      <c r="H137" s="346">
        <v>41227.69</v>
      </c>
      <c r="J137" s="250">
        <v>86467.72</v>
      </c>
      <c r="K137" s="250">
        <v>280426.21999999997</v>
      </c>
      <c r="T137" s="250">
        <v>291581.34999999998</v>
      </c>
      <c r="U137" s="250">
        <v>431249.19</v>
      </c>
      <c r="X137" s="73">
        <v>8226.16</v>
      </c>
      <c r="AC137" s="90">
        <v>34518</v>
      </c>
      <c r="AF137" s="90">
        <v>46376.480000000003</v>
      </c>
      <c r="AG137" s="90">
        <v>6</v>
      </c>
      <c r="AJ137" s="76">
        <f t="shared" si="13"/>
        <v>488984.11</v>
      </c>
      <c r="AK137" s="31">
        <f t="shared" si="14"/>
        <v>0</v>
      </c>
      <c r="AL137" s="21">
        <f t="shared" si="15"/>
        <v>488984.11</v>
      </c>
      <c r="AM137" s="15">
        <f t="shared" si="16"/>
        <v>8226.16</v>
      </c>
      <c r="AN137" s="16">
        <f t="shared" si="17"/>
        <v>80900.48000000001</v>
      </c>
      <c r="AO137" s="26">
        <f t="shared" si="18"/>
        <v>-72674.320000000007</v>
      </c>
    </row>
    <row r="138" spans="1:41" x14ac:dyDescent="0.2">
      <c r="A138" t="s">
        <v>573</v>
      </c>
      <c r="B138" t="s">
        <v>574</v>
      </c>
      <c r="C138" s="71">
        <v>2177</v>
      </c>
      <c r="D138" s="58" t="s">
        <v>1398</v>
      </c>
      <c r="E138" s="249" t="s">
        <v>3341</v>
      </c>
      <c r="F138" s="346">
        <v>119708.5</v>
      </c>
      <c r="H138" s="346">
        <v>453606.5</v>
      </c>
      <c r="J138" s="250">
        <v>68264.81</v>
      </c>
      <c r="K138" s="250">
        <v>107502.01</v>
      </c>
      <c r="U138" s="250">
        <v>1781769.65</v>
      </c>
      <c r="X138" s="73">
        <v>10691.76</v>
      </c>
      <c r="AC138" s="90">
        <v>17007.79</v>
      </c>
      <c r="AF138" s="90">
        <v>38991.360000000001</v>
      </c>
      <c r="AG138" s="90">
        <v>6</v>
      </c>
      <c r="AJ138" s="76">
        <f t="shared" si="13"/>
        <v>573315</v>
      </c>
      <c r="AK138" s="31">
        <f t="shared" si="14"/>
        <v>0</v>
      </c>
      <c r="AL138" s="21">
        <f t="shared" si="15"/>
        <v>573315</v>
      </c>
      <c r="AM138" s="15">
        <f t="shared" si="16"/>
        <v>10691.76</v>
      </c>
      <c r="AN138" s="16">
        <f t="shared" si="17"/>
        <v>56005.15</v>
      </c>
      <c r="AO138" s="26">
        <f t="shared" si="18"/>
        <v>-45313.39</v>
      </c>
    </row>
    <row r="139" spans="1:41" x14ac:dyDescent="0.2">
      <c r="A139" t="s">
        <v>573</v>
      </c>
      <c r="B139" t="s">
        <v>574</v>
      </c>
      <c r="C139" s="71">
        <v>4986</v>
      </c>
      <c r="D139" s="58" t="s">
        <v>1399</v>
      </c>
      <c r="E139" s="249" t="s">
        <v>3342</v>
      </c>
      <c r="F139" s="346">
        <v>470435.41</v>
      </c>
      <c r="H139" s="346">
        <v>250475.14</v>
      </c>
      <c r="J139" s="250">
        <v>-213155.21</v>
      </c>
      <c r="K139" s="250">
        <v>115222.14</v>
      </c>
      <c r="O139" s="232">
        <v>34800</v>
      </c>
      <c r="Q139" s="232">
        <v>14.83</v>
      </c>
      <c r="T139" s="250">
        <v>342001.83</v>
      </c>
      <c r="U139" s="250">
        <v>343312.84</v>
      </c>
      <c r="X139" s="73">
        <v>54464.26</v>
      </c>
      <c r="AA139" s="73">
        <v>232760</v>
      </c>
      <c r="AB139" s="73">
        <v>24344</v>
      </c>
      <c r="AC139" s="90">
        <v>312631</v>
      </c>
      <c r="AF139" s="90">
        <v>99468.42</v>
      </c>
      <c r="AG139" s="90">
        <v>48560.02</v>
      </c>
      <c r="AJ139" s="76">
        <f t="shared" si="13"/>
        <v>720910.55</v>
      </c>
      <c r="AK139" s="31">
        <f t="shared" si="14"/>
        <v>34814.83</v>
      </c>
      <c r="AL139" s="21">
        <f t="shared" si="15"/>
        <v>686095.72000000009</v>
      </c>
      <c r="AM139" s="15">
        <f t="shared" si="16"/>
        <v>311568.26</v>
      </c>
      <c r="AN139" s="16">
        <f t="shared" si="17"/>
        <v>460659.44</v>
      </c>
      <c r="AO139" s="26">
        <f t="shared" si="18"/>
        <v>-149091.18</v>
      </c>
    </row>
    <row r="140" spans="1:41" x14ac:dyDescent="0.2">
      <c r="A140" t="s">
        <v>573</v>
      </c>
      <c r="B140" t="s">
        <v>574</v>
      </c>
      <c r="C140" s="71">
        <v>4194</v>
      </c>
      <c r="D140" s="58" t="s">
        <v>1400</v>
      </c>
      <c r="E140" s="249" t="s">
        <v>3343</v>
      </c>
      <c r="F140" s="346">
        <v>329940.92</v>
      </c>
      <c r="G140" s="346">
        <v>40950</v>
      </c>
      <c r="H140" s="346">
        <v>362613.59</v>
      </c>
      <c r="J140" s="250">
        <v>139796.15</v>
      </c>
      <c r="K140" s="250">
        <v>10860.2</v>
      </c>
      <c r="U140" s="250">
        <v>1627802.29</v>
      </c>
      <c r="X140" s="73">
        <v>41767.65</v>
      </c>
      <c r="AA140" s="73">
        <v>138460</v>
      </c>
      <c r="AC140" s="90">
        <v>183230</v>
      </c>
      <c r="AF140" s="90">
        <v>38417.230000000003</v>
      </c>
      <c r="AG140" s="90">
        <v>6832.07</v>
      </c>
      <c r="AJ140" s="76">
        <f t="shared" si="13"/>
        <v>733504.51</v>
      </c>
      <c r="AK140" s="31">
        <f t="shared" si="14"/>
        <v>0</v>
      </c>
      <c r="AL140" s="21">
        <f t="shared" si="15"/>
        <v>733504.51</v>
      </c>
      <c r="AM140" s="15">
        <f t="shared" si="16"/>
        <v>180227.65</v>
      </c>
      <c r="AN140" s="16">
        <f t="shared" si="17"/>
        <v>228479.30000000002</v>
      </c>
      <c r="AO140" s="26">
        <f t="shared" si="18"/>
        <v>-48251.650000000023</v>
      </c>
    </row>
    <row r="141" spans="1:41" x14ac:dyDescent="0.2">
      <c r="A141" t="s">
        <v>573</v>
      </c>
      <c r="B141" t="s">
        <v>574</v>
      </c>
      <c r="C141" s="71">
        <v>4296</v>
      </c>
      <c r="D141" s="58" t="s">
        <v>1401</v>
      </c>
      <c r="E141" s="249" t="s">
        <v>3344</v>
      </c>
      <c r="F141" s="346">
        <v>584500.31999999995</v>
      </c>
      <c r="H141" s="346">
        <v>623562.5</v>
      </c>
      <c r="J141" s="250">
        <v>17</v>
      </c>
      <c r="K141" s="250">
        <v>89094.81</v>
      </c>
      <c r="T141" s="250">
        <v>599255.74</v>
      </c>
      <c r="U141" s="250">
        <v>2560000</v>
      </c>
      <c r="X141" s="73">
        <v>16138.65</v>
      </c>
      <c r="AA141" s="73">
        <v>164460</v>
      </c>
      <c r="AC141" s="90">
        <v>182291</v>
      </c>
      <c r="AF141" s="90">
        <v>40800.35</v>
      </c>
      <c r="AG141" s="90">
        <v>5781.36</v>
      </c>
      <c r="AJ141" s="76">
        <f t="shared" si="13"/>
        <v>1208062.8199999998</v>
      </c>
      <c r="AK141" s="31">
        <f t="shared" si="14"/>
        <v>0</v>
      </c>
      <c r="AL141" s="21">
        <f t="shared" si="15"/>
        <v>1208062.8199999998</v>
      </c>
      <c r="AM141" s="15">
        <f t="shared" si="16"/>
        <v>180598.65</v>
      </c>
      <c r="AN141" s="16">
        <f t="shared" si="17"/>
        <v>228872.71</v>
      </c>
      <c r="AO141" s="26">
        <f t="shared" si="18"/>
        <v>-48274.06</v>
      </c>
    </row>
    <row r="142" spans="1:41" x14ac:dyDescent="0.2">
      <c r="A142" t="s">
        <v>573</v>
      </c>
      <c r="B142" t="s">
        <v>574</v>
      </c>
      <c r="C142" s="71">
        <v>2528</v>
      </c>
      <c r="D142" s="58" t="s">
        <v>1402</v>
      </c>
      <c r="E142" s="249" t="s">
        <v>3345</v>
      </c>
      <c r="F142" s="346">
        <v>363954.25</v>
      </c>
      <c r="H142" s="346">
        <v>13272.6</v>
      </c>
      <c r="J142" s="250">
        <v>755507.47</v>
      </c>
      <c r="K142" s="250">
        <v>68378.720000000001</v>
      </c>
      <c r="X142" s="73">
        <v>9595.48</v>
      </c>
      <c r="AA142" s="73">
        <v>265240</v>
      </c>
      <c r="AB142" s="73">
        <v>64840</v>
      </c>
      <c r="AC142" s="90">
        <v>339890</v>
      </c>
      <c r="AE142" s="90">
        <v>4960</v>
      </c>
      <c r="AF142" s="90">
        <v>96544.83</v>
      </c>
      <c r="AG142" s="90">
        <v>14445.45</v>
      </c>
      <c r="AJ142" s="76">
        <f t="shared" si="13"/>
        <v>377226.85</v>
      </c>
      <c r="AK142" s="31">
        <f t="shared" si="14"/>
        <v>0</v>
      </c>
      <c r="AL142" s="21">
        <f t="shared" si="15"/>
        <v>377226.85</v>
      </c>
      <c r="AM142" s="15">
        <f t="shared" si="16"/>
        <v>339675.48</v>
      </c>
      <c r="AN142" s="16">
        <f t="shared" si="17"/>
        <v>455840.28</v>
      </c>
      <c r="AO142" s="26">
        <f t="shared" si="18"/>
        <v>-116164.80000000005</v>
      </c>
    </row>
    <row r="143" spans="1:41" x14ac:dyDescent="0.2">
      <c r="A143" t="s">
        <v>573</v>
      </c>
      <c r="B143" t="s">
        <v>574</v>
      </c>
      <c r="C143" s="71">
        <v>3203</v>
      </c>
      <c r="D143" s="58" t="s">
        <v>1403</v>
      </c>
      <c r="E143" s="249" t="s">
        <v>3346</v>
      </c>
      <c r="F143" s="346">
        <v>367624.92</v>
      </c>
      <c r="H143" s="346">
        <v>41464.21</v>
      </c>
      <c r="J143" s="250">
        <v>1662310.63</v>
      </c>
      <c r="K143" s="250">
        <v>111874.03</v>
      </c>
      <c r="T143" s="250">
        <v>7270.02</v>
      </c>
      <c r="U143" s="250">
        <v>2368242.5</v>
      </c>
      <c r="X143" s="73">
        <v>17856.8</v>
      </c>
      <c r="AA143" s="73">
        <v>214480</v>
      </c>
      <c r="AC143" s="90">
        <v>277280</v>
      </c>
      <c r="AF143" s="90">
        <v>106170.99</v>
      </c>
      <c r="AG143" s="90">
        <v>44503.09</v>
      </c>
      <c r="AJ143" s="76">
        <f t="shared" si="13"/>
        <v>409089.13</v>
      </c>
      <c r="AK143" s="31">
        <f t="shared" si="14"/>
        <v>0</v>
      </c>
      <c r="AL143" s="21">
        <f t="shared" si="15"/>
        <v>409089.13</v>
      </c>
      <c r="AM143" s="15">
        <f t="shared" si="16"/>
        <v>232336.8</v>
      </c>
      <c r="AN143" s="16">
        <f t="shared" si="17"/>
        <v>427954.07999999996</v>
      </c>
      <c r="AO143" s="26">
        <f t="shared" si="18"/>
        <v>-195617.27999999997</v>
      </c>
    </row>
    <row r="144" spans="1:41" x14ac:dyDescent="0.2">
      <c r="A144" t="s">
        <v>573</v>
      </c>
      <c r="B144" t="s">
        <v>574</v>
      </c>
      <c r="C144" s="71">
        <v>3469</v>
      </c>
      <c r="D144" s="58" t="s">
        <v>1404</v>
      </c>
      <c r="E144" s="249" t="s">
        <v>3347</v>
      </c>
      <c r="F144" s="346">
        <v>387158.43</v>
      </c>
      <c r="H144" s="346">
        <v>37105.33</v>
      </c>
      <c r="J144" s="250">
        <v>1837446.5</v>
      </c>
      <c r="K144" s="250">
        <v>109032.83</v>
      </c>
      <c r="N144" s="232">
        <v>30000</v>
      </c>
      <c r="U144" s="250">
        <v>1552681.09</v>
      </c>
      <c r="X144" s="73">
        <v>11165.41</v>
      </c>
      <c r="AA144" s="73">
        <v>135030</v>
      </c>
      <c r="AB144" s="73">
        <v>300</v>
      </c>
      <c r="AC144" s="90">
        <v>147830</v>
      </c>
      <c r="AF144" s="90">
        <v>52183.65</v>
      </c>
      <c r="AG144" s="90">
        <v>30076.92</v>
      </c>
      <c r="AJ144" s="76">
        <f t="shared" si="13"/>
        <v>424263.76</v>
      </c>
      <c r="AK144" s="31">
        <f t="shared" si="14"/>
        <v>30000</v>
      </c>
      <c r="AL144" s="21">
        <f t="shared" si="15"/>
        <v>394263.76</v>
      </c>
      <c r="AM144" s="15">
        <f t="shared" si="16"/>
        <v>146495.41</v>
      </c>
      <c r="AN144" s="16">
        <f t="shared" si="17"/>
        <v>230090.57</v>
      </c>
      <c r="AO144" s="26">
        <f t="shared" si="18"/>
        <v>-83595.16</v>
      </c>
    </row>
    <row r="145" spans="1:41" x14ac:dyDescent="0.2">
      <c r="A145" t="s">
        <v>573</v>
      </c>
      <c r="B145" t="s">
        <v>574</v>
      </c>
      <c r="C145" s="71">
        <v>3469</v>
      </c>
      <c r="D145" s="58" t="s">
        <v>1405</v>
      </c>
      <c r="E145" s="249" t="s">
        <v>3362</v>
      </c>
      <c r="F145" s="346">
        <v>824647.62</v>
      </c>
      <c r="G145" s="346">
        <v>23040</v>
      </c>
      <c r="H145" s="346">
        <v>116123.97</v>
      </c>
      <c r="J145" s="250">
        <v>1534860.73</v>
      </c>
      <c r="K145" s="250">
        <v>647551.80000000005</v>
      </c>
      <c r="O145" s="232">
        <v>105000</v>
      </c>
      <c r="T145" s="250">
        <v>443068.66</v>
      </c>
      <c r="U145" s="250">
        <v>2662147.65</v>
      </c>
      <c r="X145" s="73">
        <v>19773.93</v>
      </c>
      <c r="AA145" s="73">
        <v>79222</v>
      </c>
      <c r="AC145" s="90">
        <v>102772</v>
      </c>
      <c r="AF145" s="90">
        <v>43992.81</v>
      </c>
      <c r="AG145" s="90">
        <v>20912.14</v>
      </c>
      <c r="AJ145" s="76">
        <f t="shared" si="13"/>
        <v>963811.59</v>
      </c>
      <c r="AK145" s="31">
        <f t="shared" si="14"/>
        <v>105000</v>
      </c>
      <c r="AL145" s="21">
        <f t="shared" si="15"/>
        <v>858811.59</v>
      </c>
      <c r="AM145" s="15">
        <f t="shared" si="16"/>
        <v>98995.93</v>
      </c>
      <c r="AN145" s="16">
        <f t="shared" si="17"/>
        <v>167676.95000000001</v>
      </c>
      <c r="AO145" s="26">
        <f t="shared" si="18"/>
        <v>-68681.020000000019</v>
      </c>
    </row>
    <row r="146" spans="1:41" x14ac:dyDescent="0.2">
      <c r="A146" t="s">
        <v>577</v>
      </c>
      <c r="B146" t="s">
        <v>578</v>
      </c>
      <c r="C146" s="71">
        <v>2217</v>
      </c>
      <c r="D146" s="58" t="s">
        <v>1406</v>
      </c>
      <c r="E146" s="249" t="s">
        <v>3348</v>
      </c>
      <c r="F146" s="346">
        <v>280825.11</v>
      </c>
      <c r="G146" s="346">
        <v>7720</v>
      </c>
      <c r="H146" s="346">
        <v>271807.71000000002</v>
      </c>
      <c r="J146" s="250">
        <v>4</v>
      </c>
      <c r="K146" s="250">
        <v>34280.86</v>
      </c>
      <c r="T146" s="250">
        <v>-1322883.53</v>
      </c>
      <c r="U146" s="250">
        <v>1849445.73</v>
      </c>
      <c r="X146" s="73">
        <v>136795.42000000001</v>
      </c>
      <c r="AA146" s="73">
        <v>246868.2</v>
      </c>
      <c r="AB146" s="73">
        <v>65500</v>
      </c>
      <c r="AC146" s="90">
        <v>278248.2</v>
      </c>
      <c r="AE146" s="90">
        <v>1760</v>
      </c>
      <c r="AF146" s="90">
        <v>64843.86</v>
      </c>
      <c r="AG146" s="90">
        <v>5037.08</v>
      </c>
      <c r="AJ146" s="76">
        <f t="shared" si="13"/>
        <v>560352.82000000007</v>
      </c>
      <c r="AK146" s="31">
        <f t="shared" si="14"/>
        <v>0</v>
      </c>
      <c r="AL146" s="21">
        <f t="shared" si="15"/>
        <v>560352.82000000007</v>
      </c>
      <c r="AM146" s="15">
        <f t="shared" si="16"/>
        <v>449163.62</v>
      </c>
      <c r="AN146" s="16">
        <f t="shared" si="17"/>
        <v>349889.14</v>
      </c>
      <c r="AO146" s="26">
        <f t="shared" si="18"/>
        <v>99274.479999999981</v>
      </c>
    </row>
    <row r="147" spans="1:41" x14ac:dyDescent="0.2">
      <c r="A147" t="s">
        <v>577</v>
      </c>
      <c r="B147" t="s">
        <v>578</v>
      </c>
      <c r="C147" s="71">
        <v>3536</v>
      </c>
      <c r="D147" s="58" t="s">
        <v>1407</v>
      </c>
      <c r="E147" s="249" t="s">
        <v>3349</v>
      </c>
      <c r="F147" s="346">
        <v>179490.31</v>
      </c>
      <c r="H147" s="346">
        <v>96141.75</v>
      </c>
      <c r="J147" s="250">
        <v>113761.32</v>
      </c>
      <c r="K147" s="250">
        <v>68976.78</v>
      </c>
      <c r="N147" s="232">
        <v>14000</v>
      </c>
      <c r="O147" s="232">
        <v>44050</v>
      </c>
      <c r="Q147" s="232">
        <v>0</v>
      </c>
      <c r="T147" s="250">
        <v>-2031201.46</v>
      </c>
      <c r="U147" s="250">
        <v>2606531.4300000002</v>
      </c>
      <c r="X147" s="73">
        <v>35020.9</v>
      </c>
      <c r="AA147" s="73">
        <v>269115.8</v>
      </c>
      <c r="AB147" s="73">
        <v>107510</v>
      </c>
      <c r="AC147" s="90">
        <v>355455.8</v>
      </c>
      <c r="AD147" s="90">
        <v>800</v>
      </c>
      <c r="AF147" s="90">
        <v>218403.09</v>
      </c>
      <c r="AG147" s="90">
        <v>11320.42</v>
      </c>
      <c r="AI147" s="90">
        <v>500</v>
      </c>
      <c r="AJ147" s="76">
        <f t="shared" si="13"/>
        <v>275632.06</v>
      </c>
      <c r="AK147" s="31">
        <f t="shared" si="14"/>
        <v>58050</v>
      </c>
      <c r="AL147" s="21">
        <f t="shared" si="15"/>
        <v>217582.06</v>
      </c>
      <c r="AM147" s="15">
        <f t="shared" si="16"/>
        <v>411646.7</v>
      </c>
      <c r="AN147" s="16">
        <f t="shared" si="17"/>
        <v>586479.31000000006</v>
      </c>
      <c r="AO147" s="26">
        <f t="shared" si="18"/>
        <v>-174832.61000000004</v>
      </c>
    </row>
    <row r="148" spans="1:41" x14ac:dyDescent="0.2">
      <c r="A148" t="s">
        <v>577</v>
      </c>
      <c r="B148" t="s">
        <v>578</v>
      </c>
      <c r="C148" s="71">
        <v>4975</v>
      </c>
      <c r="D148" s="58" t="s">
        <v>1408</v>
      </c>
      <c r="E148" s="249" t="s">
        <v>3350</v>
      </c>
      <c r="F148" s="346">
        <v>74805.48</v>
      </c>
      <c r="H148" s="346">
        <v>45293.26</v>
      </c>
      <c r="J148" s="250">
        <v>51876.54</v>
      </c>
      <c r="K148" s="250">
        <v>41352.85</v>
      </c>
      <c r="O148" s="232">
        <v>34150</v>
      </c>
      <c r="Q148" s="232">
        <v>840.7</v>
      </c>
      <c r="T148" s="250">
        <v>-976329.05</v>
      </c>
      <c r="U148" s="250">
        <v>1289115.33</v>
      </c>
      <c r="X148" s="73">
        <v>60823.69</v>
      </c>
      <c r="AA148" s="73">
        <v>235202</v>
      </c>
      <c r="AB148" s="73">
        <v>67000</v>
      </c>
      <c r="AC148" s="90">
        <v>262882</v>
      </c>
      <c r="AF148" s="90">
        <v>189844.33</v>
      </c>
      <c r="AG148" s="90">
        <v>12559.21</v>
      </c>
      <c r="AJ148" s="76">
        <f t="shared" si="13"/>
        <v>120098.73999999999</v>
      </c>
      <c r="AK148" s="31">
        <f t="shared" si="14"/>
        <v>34990.699999999997</v>
      </c>
      <c r="AL148" s="21">
        <f t="shared" si="15"/>
        <v>85108.04</v>
      </c>
      <c r="AM148" s="15">
        <f t="shared" si="16"/>
        <v>363025.69</v>
      </c>
      <c r="AN148" s="16">
        <f t="shared" si="17"/>
        <v>465285.54</v>
      </c>
      <c r="AO148" s="26">
        <f t="shared" si="18"/>
        <v>-102259.84999999998</v>
      </c>
    </row>
    <row r="149" spans="1:41" x14ac:dyDescent="0.2">
      <c r="A149" t="s">
        <v>577</v>
      </c>
      <c r="B149" t="s">
        <v>578</v>
      </c>
      <c r="C149" s="71">
        <v>2059</v>
      </c>
      <c r="D149" s="58" t="s">
        <v>1409</v>
      </c>
      <c r="E149" s="249" t="s">
        <v>3351</v>
      </c>
      <c r="F149" s="346">
        <v>166709.09</v>
      </c>
      <c r="H149" s="346">
        <v>9386.09</v>
      </c>
      <c r="J149" s="250">
        <v>2039879.78</v>
      </c>
      <c r="K149" s="250">
        <v>113056.59</v>
      </c>
      <c r="O149" s="232">
        <v>28150</v>
      </c>
      <c r="T149" s="250">
        <v>48458.77</v>
      </c>
      <c r="U149" s="250">
        <v>2316929.4300000002</v>
      </c>
      <c r="X149" s="73">
        <v>45270.64</v>
      </c>
      <c r="AA149" s="73">
        <v>198100</v>
      </c>
      <c r="AB149" s="73">
        <v>54088.1</v>
      </c>
      <c r="AC149" s="90">
        <v>254408.1</v>
      </c>
      <c r="AF149" s="90">
        <v>67281.58</v>
      </c>
      <c r="AG149" s="90">
        <v>40070.71</v>
      </c>
      <c r="AJ149" s="76">
        <f t="shared" si="13"/>
        <v>176095.18</v>
      </c>
      <c r="AK149" s="31">
        <f t="shared" si="14"/>
        <v>28150</v>
      </c>
      <c r="AL149" s="21">
        <f t="shared" si="15"/>
        <v>147945.18</v>
      </c>
      <c r="AM149" s="15">
        <f t="shared" si="16"/>
        <v>297458.74</v>
      </c>
      <c r="AN149" s="16">
        <f t="shared" si="17"/>
        <v>361760.39</v>
      </c>
      <c r="AO149" s="26">
        <f t="shared" si="18"/>
        <v>-64301.650000000023</v>
      </c>
    </row>
    <row r="150" spans="1:41" x14ac:dyDescent="0.2">
      <c r="A150" t="s">
        <v>577</v>
      </c>
      <c r="B150" t="s">
        <v>578</v>
      </c>
      <c r="C150" s="71">
        <v>1986</v>
      </c>
      <c r="D150" s="58" t="s">
        <v>1410</v>
      </c>
      <c r="E150" s="249" t="s">
        <v>3352</v>
      </c>
      <c r="F150" s="346">
        <v>31962.89</v>
      </c>
      <c r="H150" s="346">
        <v>56449.74</v>
      </c>
      <c r="J150" s="250">
        <v>1017376.27</v>
      </c>
      <c r="K150" s="250">
        <v>31509.03</v>
      </c>
      <c r="N150" s="232">
        <v>0</v>
      </c>
      <c r="O150" s="232">
        <v>16233.13</v>
      </c>
      <c r="T150" s="250">
        <v>-1320289.94</v>
      </c>
      <c r="U150" s="250">
        <v>2601070</v>
      </c>
      <c r="X150" s="73">
        <v>69822.05</v>
      </c>
      <c r="AA150" s="73">
        <v>107260</v>
      </c>
      <c r="AB150" s="73">
        <v>40800</v>
      </c>
      <c r="AC150" s="90">
        <v>193555</v>
      </c>
      <c r="AE150" s="90">
        <v>3360</v>
      </c>
      <c r="AF150" s="90">
        <v>157988.56</v>
      </c>
      <c r="AG150" s="90">
        <v>21576.75</v>
      </c>
      <c r="AJ150" s="76">
        <f t="shared" si="13"/>
        <v>88412.63</v>
      </c>
      <c r="AK150" s="31">
        <f t="shared" si="14"/>
        <v>16233.13</v>
      </c>
      <c r="AL150" s="21">
        <f t="shared" si="15"/>
        <v>72179.5</v>
      </c>
      <c r="AM150" s="15">
        <f t="shared" si="16"/>
        <v>217882.05</v>
      </c>
      <c r="AN150" s="16">
        <f t="shared" si="17"/>
        <v>376480.31</v>
      </c>
      <c r="AO150" s="26">
        <f t="shared" si="18"/>
        <v>-158598.26</v>
      </c>
    </row>
    <row r="151" spans="1:41" x14ac:dyDescent="0.2">
      <c r="A151" t="s">
        <v>581</v>
      </c>
      <c r="B151" t="s">
        <v>583</v>
      </c>
      <c r="C151" s="71">
        <v>2574</v>
      </c>
      <c r="D151" s="58" t="s">
        <v>1411</v>
      </c>
      <c r="E151" s="249" t="s">
        <v>3306</v>
      </c>
      <c r="F151" s="346">
        <v>143205.60999999999</v>
      </c>
      <c r="H151" s="346">
        <v>111190.41</v>
      </c>
      <c r="J151" s="250">
        <v>656766.4</v>
      </c>
      <c r="K151" s="250">
        <v>103086.24</v>
      </c>
      <c r="P151" s="232">
        <v>7650</v>
      </c>
      <c r="Q151" s="232">
        <v>7650</v>
      </c>
      <c r="T151" s="250">
        <v>-259593.17</v>
      </c>
      <c r="U151" s="250">
        <v>1474940.27</v>
      </c>
      <c r="X151" s="73">
        <v>0</v>
      </c>
      <c r="AA151" s="73">
        <v>217106</v>
      </c>
      <c r="AC151" s="90">
        <v>301450</v>
      </c>
      <c r="AF151" s="90">
        <v>30475.439999999999</v>
      </c>
      <c r="AG151" s="90">
        <v>104842</v>
      </c>
      <c r="AJ151" s="76">
        <f t="shared" si="13"/>
        <v>254396.02</v>
      </c>
      <c r="AK151" s="31">
        <f t="shared" si="14"/>
        <v>15300</v>
      </c>
      <c r="AL151" s="21">
        <f t="shared" si="15"/>
        <v>239096.02</v>
      </c>
      <c r="AM151" s="15">
        <f t="shared" si="16"/>
        <v>217106</v>
      </c>
      <c r="AN151" s="16">
        <f t="shared" si="17"/>
        <v>436767.44</v>
      </c>
      <c r="AO151" s="26">
        <f t="shared" si="18"/>
        <v>-219661.44</v>
      </c>
    </row>
    <row r="152" spans="1:41" x14ac:dyDescent="0.2">
      <c r="A152" t="s">
        <v>581</v>
      </c>
      <c r="B152" t="s">
        <v>583</v>
      </c>
      <c r="C152" s="71">
        <v>918</v>
      </c>
      <c r="D152" s="58" t="s">
        <v>1412</v>
      </c>
      <c r="E152" s="249" t="s">
        <v>3307</v>
      </c>
      <c r="F152" s="346">
        <v>173779.1</v>
      </c>
      <c r="H152" s="346">
        <v>137529.72</v>
      </c>
      <c r="J152" s="250">
        <v>-50455.26</v>
      </c>
      <c r="K152" s="250">
        <v>-218403.41</v>
      </c>
      <c r="P152" s="232">
        <v>30700</v>
      </c>
      <c r="T152" s="250">
        <v>-1029105.22</v>
      </c>
      <c r="U152" s="250">
        <v>1115345.6000000001</v>
      </c>
      <c r="X152" s="73">
        <v>9765.15</v>
      </c>
      <c r="AA152" s="73">
        <v>183360</v>
      </c>
      <c r="AC152" s="90">
        <v>199860</v>
      </c>
      <c r="AF152" s="90">
        <v>33860.089999999997</v>
      </c>
      <c r="AG152" s="90">
        <v>32928.99</v>
      </c>
      <c r="AI152" s="90">
        <v>3.3</v>
      </c>
      <c r="AJ152" s="76">
        <f t="shared" si="13"/>
        <v>311308.82</v>
      </c>
      <c r="AK152" s="31">
        <f t="shared" si="14"/>
        <v>30700</v>
      </c>
      <c r="AL152" s="21">
        <f t="shared" si="15"/>
        <v>280608.82</v>
      </c>
      <c r="AM152" s="15">
        <f t="shared" si="16"/>
        <v>193125.15</v>
      </c>
      <c r="AN152" s="16">
        <f t="shared" si="17"/>
        <v>266652.38</v>
      </c>
      <c r="AO152" s="26">
        <f t="shared" si="18"/>
        <v>-73527.23000000001</v>
      </c>
    </row>
    <row r="153" spans="1:41" x14ac:dyDescent="0.2">
      <c r="A153" t="s">
        <v>581</v>
      </c>
      <c r="B153" t="s">
        <v>583</v>
      </c>
      <c r="C153" s="71">
        <v>4046</v>
      </c>
      <c r="D153" s="58" t="s">
        <v>1413</v>
      </c>
      <c r="E153" s="249" t="s">
        <v>3310</v>
      </c>
      <c r="F153" s="346">
        <v>555185.25</v>
      </c>
      <c r="H153" s="346">
        <v>128584.65</v>
      </c>
      <c r="J153" s="250">
        <v>534226.4</v>
      </c>
      <c r="K153" s="250">
        <v>99638.86</v>
      </c>
      <c r="N153" s="232">
        <v>0</v>
      </c>
      <c r="O153" s="232">
        <v>7575</v>
      </c>
      <c r="P153" s="232">
        <v>76400</v>
      </c>
      <c r="T153" s="250">
        <v>105571.85</v>
      </c>
      <c r="U153" s="250">
        <v>1286034.42</v>
      </c>
      <c r="X153" s="73">
        <v>44965.06</v>
      </c>
      <c r="AA153" s="73">
        <v>218960</v>
      </c>
      <c r="AC153" s="90">
        <v>287188</v>
      </c>
      <c r="AF153" s="90">
        <v>113634.04</v>
      </c>
      <c r="AG153" s="90">
        <v>16195.13</v>
      </c>
      <c r="AJ153" s="76">
        <f t="shared" si="13"/>
        <v>683769.9</v>
      </c>
      <c r="AK153" s="31">
        <f t="shared" si="14"/>
        <v>83975</v>
      </c>
      <c r="AL153" s="21">
        <f t="shared" si="15"/>
        <v>599794.9</v>
      </c>
      <c r="AM153" s="15">
        <f t="shared" si="16"/>
        <v>263925.06</v>
      </c>
      <c r="AN153" s="16">
        <f t="shared" si="17"/>
        <v>417017.17</v>
      </c>
      <c r="AO153" s="26">
        <f t="shared" si="18"/>
        <v>-153092.10999999999</v>
      </c>
    </row>
    <row r="154" spans="1:41" x14ac:dyDescent="0.2">
      <c r="A154" t="s">
        <v>581</v>
      </c>
      <c r="B154" t="s">
        <v>583</v>
      </c>
      <c r="C154" s="71">
        <v>1868</v>
      </c>
      <c r="D154" s="58" t="s">
        <v>1414</v>
      </c>
      <c r="E154" s="249" t="s">
        <v>3359</v>
      </c>
      <c r="F154" s="346">
        <v>4758.43</v>
      </c>
      <c r="H154" s="346">
        <v>37896.28</v>
      </c>
      <c r="J154" s="250">
        <v>934441.99</v>
      </c>
      <c r="K154" s="250">
        <v>294924.84000000003</v>
      </c>
      <c r="O154" s="232">
        <v>7474</v>
      </c>
      <c r="P154" s="232">
        <v>101675</v>
      </c>
      <c r="T154" s="250">
        <v>-763411.29</v>
      </c>
      <c r="U154" s="250">
        <v>1993235.29</v>
      </c>
      <c r="X154" s="73">
        <v>59840.06</v>
      </c>
      <c r="AA154" s="73">
        <v>212360</v>
      </c>
      <c r="AC154" s="90">
        <v>229800</v>
      </c>
      <c r="AF154" s="90">
        <v>68225.66</v>
      </c>
      <c r="AG154" s="90">
        <v>37325.86</v>
      </c>
      <c r="AJ154" s="76">
        <f t="shared" si="13"/>
        <v>42654.71</v>
      </c>
      <c r="AK154" s="31">
        <f t="shared" si="14"/>
        <v>109149</v>
      </c>
      <c r="AL154" s="21">
        <f t="shared" si="15"/>
        <v>-66494.290000000008</v>
      </c>
      <c r="AM154" s="15">
        <f t="shared" si="16"/>
        <v>272200.06</v>
      </c>
      <c r="AN154" s="16">
        <f t="shared" si="17"/>
        <v>335351.52</v>
      </c>
      <c r="AO154" s="26">
        <f t="shared" si="18"/>
        <v>-63151.460000000021</v>
      </c>
    </row>
    <row r="157" spans="1:41" x14ac:dyDescent="0.2">
      <c r="D157" s="44"/>
    </row>
    <row r="158" spans="1:41" x14ac:dyDescent="0.2">
      <c r="D158" s="44"/>
    </row>
    <row r="159" spans="1:41" x14ac:dyDescent="0.2">
      <c r="D159" s="44"/>
    </row>
    <row r="160" spans="1:41" x14ac:dyDescent="0.2">
      <c r="D160" s="44"/>
    </row>
    <row r="161" spans="4:4" x14ac:dyDescent="0.2">
      <c r="D161" s="44"/>
    </row>
    <row r="162" spans="4:4" x14ac:dyDescent="0.2">
      <c r="D162" s="44"/>
    </row>
    <row r="163" spans="4:4" x14ac:dyDescent="0.2">
      <c r="D163" s="44"/>
    </row>
    <row r="164" spans="4:4" x14ac:dyDescent="0.2">
      <c r="D164" s="44"/>
    </row>
    <row r="165" spans="4:4" x14ac:dyDescent="0.2">
      <c r="D165" s="44"/>
    </row>
    <row r="181" spans="5:35" x14ac:dyDescent="0.2">
      <c r="E181" s="249"/>
    </row>
    <row r="184" spans="5:35" x14ac:dyDescent="0.2">
      <c r="E184" s="228"/>
      <c r="J184" s="228"/>
      <c r="K184" s="228"/>
      <c r="L184" s="228"/>
      <c r="M184" s="228"/>
      <c r="N184" s="323"/>
      <c r="O184" s="323"/>
      <c r="P184" s="323"/>
      <c r="Q184" s="323"/>
      <c r="R184" s="228"/>
      <c r="S184" s="228"/>
      <c r="T184" s="228"/>
      <c r="U184" s="228"/>
      <c r="V184" s="234"/>
      <c r="W184" s="234"/>
      <c r="X184" s="234"/>
      <c r="Y184" s="234"/>
      <c r="Z184" s="234"/>
      <c r="AA184" s="234"/>
      <c r="AB184" s="234"/>
      <c r="AC184" s="235"/>
      <c r="AD184" s="235"/>
      <c r="AE184" s="235"/>
      <c r="AF184" s="235"/>
      <c r="AG184" s="235"/>
      <c r="AH184" s="235"/>
      <c r="AI184" s="235"/>
    </row>
  </sheetData>
  <autoFilter ref="A1:AO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topLeftCell="A19" zoomScaleNormal="100" workbookViewId="0">
      <selection activeCell="H7" sqref="H7"/>
    </sheetView>
  </sheetViews>
  <sheetFormatPr defaultRowHeight="15" x14ac:dyDescent="0.35"/>
  <cols>
    <col min="1" max="1" width="6.375" style="79" customWidth="1"/>
    <col min="2" max="2" width="14.125" style="79" customWidth="1"/>
    <col min="3" max="3" width="10.375" style="79" customWidth="1"/>
    <col min="4" max="4" width="9.625" style="79" customWidth="1"/>
    <col min="5" max="5" width="11.75" style="79" customWidth="1"/>
    <col min="6" max="6" width="13.625" style="79" customWidth="1"/>
    <col min="7" max="7" width="9.875" style="79" customWidth="1"/>
    <col min="8" max="8" width="45.5" style="79" customWidth="1"/>
    <col min="9" max="241" width="9" style="79"/>
    <col min="242" max="242" width="7.125" style="79" customWidth="1"/>
    <col min="243" max="243" width="12.75" style="79" customWidth="1"/>
    <col min="244" max="244" width="12.875" style="79" customWidth="1"/>
    <col min="245" max="248" width="10.375" style="79" customWidth="1"/>
    <col min="249" max="249" width="65.25" style="79" customWidth="1"/>
    <col min="250" max="497" width="9" style="79"/>
    <col min="498" max="498" width="7.125" style="79" customWidth="1"/>
    <col min="499" max="499" width="12.75" style="79" customWidth="1"/>
    <col min="500" max="500" width="12.875" style="79" customWidth="1"/>
    <col min="501" max="504" width="10.375" style="79" customWidth="1"/>
    <col min="505" max="505" width="65.25" style="79" customWidth="1"/>
    <col min="506" max="753" width="9" style="79"/>
    <col min="754" max="754" width="7.125" style="79" customWidth="1"/>
    <col min="755" max="755" width="12.75" style="79" customWidth="1"/>
    <col min="756" max="756" width="12.875" style="79" customWidth="1"/>
    <col min="757" max="760" width="10.375" style="79" customWidth="1"/>
    <col min="761" max="761" width="65.25" style="79" customWidth="1"/>
    <col min="762" max="1009" width="9" style="79"/>
    <col min="1010" max="1010" width="7.125" style="79" customWidth="1"/>
    <col min="1011" max="1011" width="12.75" style="79" customWidth="1"/>
    <col min="1012" max="1012" width="12.875" style="79" customWidth="1"/>
    <col min="1013" max="1016" width="10.375" style="79" customWidth="1"/>
    <col min="1017" max="1017" width="65.25" style="79" customWidth="1"/>
    <col min="1018" max="1265" width="9" style="79"/>
    <col min="1266" max="1266" width="7.125" style="79" customWidth="1"/>
    <col min="1267" max="1267" width="12.75" style="79" customWidth="1"/>
    <col min="1268" max="1268" width="12.875" style="79" customWidth="1"/>
    <col min="1269" max="1272" width="10.375" style="79" customWidth="1"/>
    <col min="1273" max="1273" width="65.25" style="79" customWidth="1"/>
    <col min="1274" max="1521" width="9" style="79"/>
    <col min="1522" max="1522" width="7.125" style="79" customWidth="1"/>
    <col min="1523" max="1523" width="12.75" style="79" customWidth="1"/>
    <col min="1524" max="1524" width="12.875" style="79" customWidth="1"/>
    <col min="1525" max="1528" width="10.375" style="79" customWidth="1"/>
    <col min="1529" max="1529" width="65.25" style="79" customWidth="1"/>
    <col min="1530" max="1777" width="9" style="79"/>
    <col min="1778" max="1778" width="7.125" style="79" customWidth="1"/>
    <col min="1779" max="1779" width="12.75" style="79" customWidth="1"/>
    <col min="1780" max="1780" width="12.875" style="79" customWidth="1"/>
    <col min="1781" max="1784" width="10.375" style="79" customWidth="1"/>
    <col min="1785" max="1785" width="65.25" style="79" customWidth="1"/>
    <col min="1786" max="2033" width="9" style="79"/>
    <col min="2034" max="2034" width="7.125" style="79" customWidth="1"/>
    <col min="2035" max="2035" width="12.75" style="79" customWidth="1"/>
    <col min="2036" max="2036" width="12.875" style="79" customWidth="1"/>
    <col min="2037" max="2040" width="10.375" style="79" customWidth="1"/>
    <col min="2041" max="2041" width="65.25" style="79" customWidth="1"/>
    <col min="2042" max="2289" width="9" style="79"/>
    <col min="2290" max="2290" width="7.125" style="79" customWidth="1"/>
    <col min="2291" max="2291" width="12.75" style="79" customWidth="1"/>
    <col min="2292" max="2292" width="12.875" style="79" customWidth="1"/>
    <col min="2293" max="2296" width="10.375" style="79" customWidth="1"/>
    <col min="2297" max="2297" width="65.25" style="79" customWidth="1"/>
    <col min="2298" max="2545" width="9" style="79"/>
    <col min="2546" max="2546" width="7.125" style="79" customWidth="1"/>
    <col min="2547" max="2547" width="12.75" style="79" customWidth="1"/>
    <col min="2548" max="2548" width="12.875" style="79" customWidth="1"/>
    <col min="2549" max="2552" width="10.375" style="79" customWidth="1"/>
    <col min="2553" max="2553" width="65.25" style="79" customWidth="1"/>
    <col min="2554" max="2801" width="9" style="79"/>
    <col min="2802" max="2802" width="7.125" style="79" customWidth="1"/>
    <col min="2803" max="2803" width="12.75" style="79" customWidth="1"/>
    <col min="2804" max="2804" width="12.875" style="79" customWidth="1"/>
    <col min="2805" max="2808" width="10.375" style="79" customWidth="1"/>
    <col min="2809" max="2809" width="65.25" style="79" customWidth="1"/>
    <col min="2810" max="3057" width="9" style="79"/>
    <col min="3058" max="3058" width="7.125" style="79" customWidth="1"/>
    <col min="3059" max="3059" width="12.75" style="79" customWidth="1"/>
    <col min="3060" max="3060" width="12.875" style="79" customWidth="1"/>
    <col min="3061" max="3064" width="10.375" style="79" customWidth="1"/>
    <col min="3065" max="3065" width="65.25" style="79" customWidth="1"/>
    <col min="3066" max="3313" width="9" style="79"/>
    <col min="3314" max="3314" width="7.125" style="79" customWidth="1"/>
    <col min="3315" max="3315" width="12.75" style="79" customWidth="1"/>
    <col min="3316" max="3316" width="12.875" style="79" customWidth="1"/>
    <col min="3317" max="3320" width="10.375" style="79" customWidth="1"/>
    <col min="3321" max="3321" width="65.25" style="79" customWidth="1"/>
    <col min="3322" max="3569" width="9" style="79"/>
    <col min="3570" max="3570" width="7.125" style="79" customWidth="1"/>
    <col min="3571" max="3571" width="12.75" style="79" customWidth="1"/>
    <col min="3572" max="3572" width="12.875" style="79" customWidth="1"/>
    <col min="3573" max="3576" width="10.375" style="79" customWidth="1"/>
    <col min="3577" max="3577" width="65.25" style="79" customWidth="1"/>
    <col min="3578" max="3825" width="9" style="79"/>
    <col min="3826" max="3826" width="7.125" style="79" customWidth="1"/>
    <col min="3827" max="3827" width="12.75" style="79" customWidth="1"/>
    <col min="3828" max="3828" width="12.875" style="79" customWidth="1"/>
    <col min="3829" max="3832" width="10.375" style="79" customWidth="1"/>
    <col min="3833" max="3833" width="65.25" style="79" customWidth="1"/>
    <col min="3834" max="4081" width="9" style="79"/>
    <col min="4082" max="4082" width="7.125" style="79" customWidth="1"/>
    <col min="4083" max="4083" width="12.75" style="79" customWidth="1"/>
    <col min="4084" max="4084" width="12.875" style="79" customWidth="1"/>
    <col min="4085" max="4088" width="10.375" style="79" customWidth="1"/>
    <col min="4089" max="4089" width="65.25" style="79" customWidth="1"/>
    <col min="4090" max="4337" width="9" style="79"/>
    <col min="4338" max="4338" width="7.125" style="79" customWidth="1"/>
    <col min="4339" max="4339" width="12.75" style="79" customWidth="1"/>
    <col min="4340" max="4340" width="12.875" style="79" customWidth="1"/>
    <col min="4341" max="4344" width="10.375" style="79" customWidth="1"/>
    <col min="4345" max="4345" width="65.25" style="79" customWidth="1"/>
    <col min="4346" max="4593" width="9" style="79"/>
    <col min="4594" max="4594" width="7.125" style="79" customWidth="1"/>
    <col min="4595" max="4595" width="12.75" style="79" customWidth="1"/>
    <col min="4596" max="4596" width="12.875" style="79" customWidth="1"/>
    <col min="4597" max="4600" width="10.375" style="79" customWidth="1"/>
    <col min="4601" max="4601" width="65.25" style="79" customWidth="1"/>
    <col min="4602" max="4849" width="9" style="79"/>
    <col min="4850" max="4850" width="7.125" style="79" customWidth="1"/>
    <col min="4851" max="4851" width="12.75" style="79" customWidth="1"/>
    <col min="4852" max="4852" width="12.875" style="79" customWidth="1"/>
    <col min="4853" max="4856" width="10.375" style="79" customWidth="1"/>
    <col min="4857" max="4857" width="65.25" style="79" customWidth="1"/>
    <col min="4858" max="5105" width="9" style="79"/>
    <col min="5106" max="5106" width="7.125" style="79" customWidth="1"/>
    <col min="5107" max="5107" width="12.75" style="79" customWidth="1"/>
    <col min="5108" max="5108" width="12.875" style="79" customWidth="1"/>
    <col min="5109" max="5112" width="10.375" style="79" customWidth="1"/>
    <col min="5113" max="5113" width="65.25" style="79" customWidth="1"/>
    <col min="5114" max="5361" width="9" style="79"/>
    <col min="5362" max="5362" width="7.125" style="79" customWidth="1"/>
    <col min="5363" max="5363" width="12.75" style="79" customWidth="1"/>
    <col min="5364" max="5364" width="12.875" style="79" customWidth="1"/>
    <col min="5365" max="5368" width="10.375" style="79" customWidth="1"/>
    <col min="5369" max="5369" width="65.25" style="79" customWidth="1"/>
    <col min="5370" max="5617" width="9" style="79"/>
    <col min="5618" max="5618" width="7.125" style="79" customWidth="1"/>
    <col min="5619" max="5619" width="12.75" style="79" customWidth="1"/>
    <col min="5620" max="5620" width="12.875" style="79" customWidth="1"/>
    <col min="5621" max="5624" width="10.375" style="79" customWidth="1"/>
    <col min="5625" max="5625" width="65.25" style="79" customWidth="1"/>
    <col min="5626" max="5873" width="9" style="79"/>
    <col min="5874" max="5874" width="7.125" style="79" customWidth="1"/>
    <col min="5875" max="5875" width="12.75" style="79" customWidth="1"/>
    <col min="5876" max="5876" width="12.875" style="79" customWidth="1"/>
    <col min="5877" max="5880" width="10.375" style="79" customWidth="1"/>
    <col min="5881" max="5881" width="65.25" style="79" customWidth="1"/>
    <col min="5882" max="6129" width="9" style="79"/>
    <col min="6130" max="6130" width="7.125" style="79" customWidth="1"/>
    <col min="6131" max="6131" width="12.75" style="79" customWidth="1"/>
    <col min="6132" max="6132" width="12.875" style="79" customWidth="1"/>
    <col min="6133" max="6136" width="10.375" style="79" customWidth="1"/>
    <col min="6137" max="6137" width="65.25" style="79" customWidth="1"/>
    <col min="6138" max="6385" width="9" style="79"/>
    <col min="6386" max="6386" width="7.125" style="79" customWidth="1"/>
    <col min="6387" max="6387" width="12.75" style="79" customWidth="1"/>
    <col min="6388" max="6388" width="12.875" style="79" customWidth="1"/>
    <col min="6389" max="6392" width="10.375" style="79" customWidth="1"/>
    <col min="6393" max="6393" width="65.25" style="79" customWidth="1"/>
    <col min="6394" max="6641" width="9" style="79"/>
    <col min="6642" max="6642" width="7.125" style="79" customWidth="1"/>
    <col min="6643" max="6643" width="12.75" style="79" customWidth="1"/>
    <col min="6644" max="6644" width="12.875" style="79" customWidth="1"/>
    <col min="6645" max="6648" width="10.375" style="79" customWidth="1"/>
    <col min="6649" max="6649" width="65.25" style="79" customWidth="1"/>
    <col min="6650" max="6897" width="9" style="79"/>
    <col min="6898" max="6898" width="7.125" style="79" customWidth="1"/>
    <col min="6899" max="6899" width="12.75" style="79" customWidth="1"/>
    <col min="6900" max="6900" width="12.875" style="79" customWidth="1"/>
    <col min="6901" max="6904" width="10.375" style="79" customWidth="1"/>
    <col min="6905" max="6905" width="65.25" style="79" customWidth="1"/>
    <col min="6906" max="7153" width="9" style="79"/>
    <col min="7154" max="7154" width="7.125" style="79" customWidth="1"/>
    <col min="7155" max="7155" width="12.75" style="79" customWidth="1"/>
    <col min="7156" max="7156" width="12.875" style="79" customWidth="1"/>
    <col min="7157" max="7160" width="10.375" style="79" customWidth="1"/>
    <col min="7161" max="7161" width="65.25" style="79" customWidth="1"/>
    <col min="7162" max="7409" width="9" style="79"/>
    <col min="7410" max="7410" width="7.125" style="79" customWidth="1"/>
    <col min="7411" max="7411" width="12.75" style="79" customWidth="1"/>
    <col min="7412" max="7412" width="12.875" style="79" customWidth="1"/>
    <col min="7413" max="7416" width="10.375" style="79" customWidth="1"/>
    <col min="7417" max="7417" width="65.25" style="79" customWidth="1"/>
    <col min="7418" max="7665" width="9" style="79"/>
    <col min="7666" max="7666" width="7.125" style="79" customWidth="1"/>
    <col min="7667" max="7667" width="12.75" style="79" customWidth="1"/>
    <col min="7668" max="7668" width="12.875" style="79" customWidth="1"/>
    <col min="7669" max="7672" width="10.375" style="79" customWidth="1"/>
    <col min="7673" max="7673" width="65.25" style="79" customWidth="1"/>
    <col min="7674" max="7921" width="9" style="79"/>
    <col min="7922" max="7922" width="7.125" style="79" customWidth="1"/>
    <col min="7923" max="7923" width="12.75" style="79" customWidth="1"/>
    <col min="7924" max="7924" width="12.875" style="79" customWidth="1"/>
    <col min="7925" max="7928" width="10.375" style="79" customWidth="1"/>
    <col min="7929" max="7929" width="65.25" style="79" customWidth="1"/>
    <col min="7930" max="8177" width="9" style="79"/>
    <col min="8178" max="8178" width="7.125" style="79" customWidth="1"/>
    <col min="8179" max="8179" width="12.75" style="79" customWidth="1"/>
    <col min="8180" max="8180" width="12.875" style="79" customWidth="1"/>
    <col min="8181" max="8184" width="10.375" style="79" customWidth="1"/>
    <col min="8185" max="8185" width="65.25" style="79" customWidth="1"/>
    <col min="8186" max="8433" width="9" style="79"/>
    <col min="8434" max="8434" width="7.125" style="79" customWidth="1"/>
    <col min="8435" max="8435" width="12.75" style="79" customWidth="1"/>
    <col min="8436" max="8436" width="12.875" style="79" customWidth="1"/>
    <col min="8437" max="8440" width="10.375" style="79" customWidth="1"/>
    <col min="8441" max="8441" width="65.25" style="79" customWidth="1"/>
    <col min="8442" max="8689" width="9" style="79"/>
    <col min="8690" max="8690" width="7.125" style="79" customWidth="1"/>
    <col min="8691" max="8691" width="12.75" style="79" customWidth="1"/>
    <col min="8692" max="8692" width="12.875" style="79" customWidth="1"/>
    <col min="8693" max="8696" width="10.375" style="79" customWidth="1"/>
    <col min="8697" max="8697" width="65.25" style="79" customWidth="1"/>
    <col min="8698" max="8945" width="9" style="79"/>
    <col min="8946" max="8946" width="7.125" style="79" customWidth="1"/>
    <col min="8947" max="8947" width="12.75" style="79" customWidth="1"/>
    <col min="8948" max="8948" width="12.875" style="79" customWidth="1"/>
    <col min="8949" max="8952" width="10.375" style="79" customWidth="1"/>
    <col min="8953" max="8953" width="65.25" style="79" customWidth="1"/>
    <col min="8954" max="9201" width="9" style="79"/>
    <col min="9202" max="9202" width="7.125" style="79" customWidth="1"/>
    <col min="9203" max="9203" width="12.75" style="79" customWidth="1"/>
    <col min="9204" max="9204" width="12.875" style="79" customWidth="1"/>
    <col min="9205" max="9208" width="10.375" style="79" customWidth="1"/>
    <col min="9209" max="9209" width="65.25" style="79" customWidth="1"/>
    <col min="9210" max="9457" width="9" style="79"/>
    <col min="9458" max="9458" width="7.125" style="79" customWidth="1"/>
    <col min="9459" max="9459" width="12.75" style="79" customWidth="1"/>
    <col min="9460" max="9460" width="12.875" style="79" customWidth="1"/>
    <col min="9461" max="9464" width="10.375" style="79" customWidth="1"/>
    <col min="9465" max="9465" width="65.25" style="79" customWidth="1"/>
    <col min="9466" max="9713" width="9" style="79"/>
    <col min="9714" max="9714" width="7.125" style="79" customWidth="1"/>
    <col min="9715" max="9715" width="12.75" style="79" customWidth="1"/>
    <col min="9716" max="9716" width="12.875" style="79" customWidth="1"/>
    <col min="9717" max="9720" width="10.375" style="79" customWidth="1"/>
    <col min="9721" max="9721" width="65.25" style="79" customWidth="1"/>
    <col min="9722" max="9969" width="9" style="79"/>
    <col min="9970" max="9970" width="7.125" style="79" customWidth="1"/>
    <col min="9971" max="9971" width="12.75" style="79" customWidth="1"/>
    <col min="9972" max="9972" width="12.875" style="79" customWidth="1"/>
    <col min="9973" max="9976" width="10.375" style="79" customWidth="1"/>
    <col min="9977" max="9977" width="65.25" style="79" customWidth="1"/>
    <col min="9978" max="10225" width="9" style="79"/>
    <col min="10226" max="10226" width="7.125" style="79" customWidth="1"/>
    <col min="10227" max="10227" width="12.75" style="79" customWidth="1"/>
    <col min="10228" max="10228" width="12.875" style="79" customWidth="1"/>
    <col min="10229" max="10232" width="10.375" style="79" customWidth="1"/>
    <col min="10233" max="10233" width="65.25" style="79" customWidth="1"/>
    <col min="10234" max="10481" width="9" style="79"/>
    <col min="10482" max="10482" width="7.125" style="79" customWidth="1"/>
    <col min="10483" max="10483" width="12.75" style="79" customWidth="1"/>
    <col min="10484" max="10484" width="12.875" style="79" customWidth="1"/>
    <col min="10485" max="10488" width="10.375" style="79" customWidth="1"/>
    <col min="10489" max="10489" width="65.25" style="79" customWidth="1"/>
    <col min="10490" max="10737" width="9" style="79"/>
    <col min="10738" max="10738" width="7.125" style="79" customWidth="1"/>
    <col min="10739" max="10739" width="12.75" style="79" customWidth="1"/>
    <col min="10740" max="10740" width="12.875" style="79" customWidth="1"/>
    <col min="10741" max="10744" width="10.375" style="79" customWidth="1"/>
    <col min="10745" max="10745" width="65.25" style="79" customWidth="1"/>
    <col min="10746" max="10993" width="9" style="79"/>
    <col min="10994" max="10994" width="7.125" style="79" customWidth="1"/>
    <col min="10995" max="10995" width="12.75" style="79" customWidth="1"/>
    <col min="10996" max="10996" width="12.875" style="79" customWidth="1"/>
    <col min="10997" max="11000" width="10.375" style="79" customWidth="1"/>
    <col min="11001" max="11001" width="65.25" style="79" customWidth="1"/>
    <col min="11002" max="11249" width="9" style="79"/>
    <col min="11250" max="11250" width="7.125" style="79" customWidth="1"/>
    <col min="11251" max="11251" width="12.75" style="79" customWidth="1"/>
    <col min="11252" max="11252" width="12.875" style="79" customWidth="1"/>
    <col min="11253" max="11256" width="10.375" style="79" customWidth="1"/>
    <col min="11257" max="11257" width="65.25" style="79" customWidth="1"/>
    <col min="11258" max="11505" width="9" style="79"/>
    <col min="11506" max="11506" width="7.125" style="79" customWidth="1"/>
    <col min="11507" max="11507" width="12.75" style="79" customWidth="1"/>
    <col min="11508" max="11508" width="12.875" style="79" customWidth="1"/>
    <col min="11509" max="11512" width="10.375" style="79" customWidth="1"/>
    <col min="11513" max="11513" width="65.25" style="79" customWidth="1"/>
    <col min="11514" max="11761" width="9" style="79"/>
    <col min="11762" max="11762" width="7.125" style="79" customWidth="1"/>
    <col min="11763" max="11763" width="12.75" style="79" customWidth="1"/>
    <col min="11764" max="11764" width="12.875" style="79" customWidth="1"/>
    <col min="11765" max="11768" width="10.375" style="79" customWidth="1"/>
    <col min="11769" max="11769" width="65.25" style="79" customWidth="1"/>
    <col min="11770" max="12017" width="9" style="79"/>
    <col min="12018" max="12018" width="7.125" style="79" customWidth="1"/>
    <col min="12019" max="12019" width="12.75" style="79" customWidth="1"/>
    <col min="12020" max="12020" width="12.875" style="79" customWidth="1"/>
    <col min="12021" max="12024" width="10.375" style="79" customWidth="1"/>
    <col min="12025" max="12025" width="65.25" style="79" customWidth="1"/>
    <col min="12026" max="12273" width="9" style="79"/>
    <col min="12274" max="12274" width="7.125" style="79" customWidth="1"/>
    <col min="12275" max="12275" width="12.75" style="79" customWidth="1"/>
    <col min="12276" max="12276" width="12.875" style="79" customWidth="1"/>
    <col min="12277" max="12280" width="10.375" style="79" customWidth="1"/>
    <col min="12281" max="12281" width="65.25" style="79" customWidth="1"/>
    <col min="12282" max="12529" width="9" style="79"/>
    <col min="12530" max="12530" width="7.125" style="79" customWidth="1"/>
    <col min="12531" max="12531" width="12.75" style="79" customWidth="1"/>
    <col min="12532" max="12532" width="12.875" style="79" customWidth="1"/>
    <col min="12533" max="12536" width="10.375" style="79" customWidth="1"/>
    <col min="12537" max="12537" width="65.25" style="79" customWidth="1"/>
    <col min="12538" max="12785" width="9" style="79"/>
    <col min="12786" max="12786" width="7.125" style="79" customWidth="1"/>
    <col min="12787" max="12787" width="12.75" style="79" customWidth="1"/>
    <col min="12788" max="12788" width="12.875" style="79" customWidth="1"/>
    <col min="12789" max="12792" width="10.375" style="79" customWidth="1"/>
    <col min="12793" max="12793" width="65.25" style="79" customWidth="1"/>
    <col min="12794" max="13041" width="9" style="79"/>
    <col min="13042" max="13042" width="7.125" style="79" customWidth="1"/>
    <col min="13043" max="13043" width="12.75" style="79" customWidth="1"/>
    <col min="13044" max="13044" width="12.875" style="79" customWidth="1"/>
    <col min="13045" max="13048" width="10.375" style="79" customWidth="1"/>
    <col min="13049" max="13049" width="65.25" style="79" customWidth="1"/>
    <col min="13050" max="13297" width="9" style="79"/>
    <col min="13298" max="13298" width="7.125" style="79" customWidth="1"/>
    <col min="13299" max="13299" width="12.75" style="79" customWidth="1"/>
    <col min="13300" max="13300" width="12.875" style="79" customWidth="1"/>
    <col min="13301" max="13304" width="10.375" style="79" customWidth="1"/>
    <col min="13305" max="13305" width="65.25" style="79" customWidth="1"/>
    <col min="13306" max="13553" width="9" style="79"/>
    <col min="13554" max="13554" width="7.125" style="79" customWidth="1"/>
    <col min="13555" max="13555" width="12.75" style="79" customWidth="1"/>
    <col min="13556" max="13556" width="12.875" style="79" customWidth="1"/>
    <col min="13557" max="13560" width="10.375" style="79" customWidth="1"/>
    <col min="13561" max="13561" width="65.25" style="79" customWidth="1"/>
    <col min="13562" max="13809" width="9" style="79"/>
    <col min="13810" max="13810" width="7.125" style="79" customWidth="1"/>
    <col min="13811" max="13811" width="12.75" style="79" customWidth="1"/>
    <col min="13812" max="13812" width="12.875" style="79" customWidth="1"/>
    <col min="13813" max="13816" width="10.375" style="79" customWidth="1"/>
    <col min="13817" max="13817" width="65.25" style="79" customWidth="1"/>
    <col min="13818" max="14065" width="9" style="79"/>
    <col min="14066" max="14066" width="7.125" style="79" customWidth="1"/>
    <col min="14067" max="14067" width="12.75" style="79" customWidth="1"/>
    <col min="14068" max="14068" width="12.875" style="79" customWidth="1"/>
    <col min="14069" max="14072" width="10.375" style="79" customWidth="1"/>
    <col min="14073" max="14073" width="65.25" style="79" customWidth="1"/>
    <col min="14074" max="14321" width="9" style="79"/>
    <col min="14322" max="14322" width="7.125" style="79" customWidth="1"/>
    <col min="14323" max="14323" width="12.75" style="79" customWidth="1"/>
    <col min="14324" max="14324" width="12.875" style="79" customWidth="1"/>
    <col min="14325" max="14328" width="10.375" style="79" customWidth="1"/>
    <col min="14329" max="14329" width="65.25" style="79" customWidth="1"/>
    <col min="14330" max="14577" width="9" style="79"/>
    <col min="14578" max="14578" width="7.125" style="79" customWidth="1"/>
    <col min="14579" max="14579" width="12.75" style="79" customWidth="1"/>
    <col min="14580" max="14580" width="12.875" style="79" customWidth="1"/>
    <col min="14581" max="14584" width="10.375" style="79" customWidth="1"/>
    <col min="14585" max="14585" width="65.25" style="79" customWidth="1"/>
    <col min="14586" max="14833" width="9" style="79"/>
    <col min="14834" max="14834" width="7.125" style="79" customWidth="1"/>
    <col min="14835" max="14835" width="12.75" style="79" customWidth="1"/>
    <col min="14836" max="14836" width="12.875" style="79" customWidth="1"/>
    <col min="14837" max="14840" width="10.375" style="79" customWidth="1"/>
    <col min="14841" max="14841" width="65.25" style="79" customWidth="1"/>
    <col min="14842" max="15089" width="9" style="79"/>
    <col min="15090" max="15090" width="7.125" style="79" customWidth="1"/>
    <col min="15091" max="15091" width="12.75" style="79" customWidth="1"/>
    <col min="15092" max="15092" width="12.875" style="79" customWidth="1"/>
    <col min="15093" max="15096" width="10.375" style="79" customWidth="1"/>
    <col min="15097" max="15097" width="65.25" style="79" customWidth="1"/>
    <col min="15098" max="15345" width="9" style="79"/>
    <col min="15346" max="15346" width="7.125" style="79" customWidth="1"/>
    <col min="15347" max="15347" width="12.75" style="79" customWidth="1"/>
    <col min="15348" max="15348" width="12.875" style="79" customWidth="1"/>
    <col min="15349" max="15352" width="10.375" style="79" customWidth="1"/>
    <col min="15353" max="15353" width="65.25" style="79" customWidth="1"/>
    <col min="15354" max="15601" width="9" style="79"/>
    <col min="15602" max="15602" width="7.125" style="79" customWidth="1"/>
    <col min="15603" max="15603" width="12.75" style="79" customWidth="1"/>
    <col min="15604" max="15604" width="12.875" style="79" customWidth="1"/>
    <col min="15605" max="15608" width="10.375" style="79" customWidth="1"/>
    <col min="15609" max="15609" width="65.25" style="79" customWidth="1"/>
    <col min="15610" max="15857" width="9" style="79"/>
    <col min="15858" max="15858" width="7.125" style="79" customWidth="1"/>
    <col min="15859" max="15859" width="12.75" style="79" customWidth="1"/>
    <col min="15860" max="15860" width="12.875" style="79" customWidth="1"/>
    <col min="15861" max="15864" width="10.375" style="79" customWidth="1"/>
    <col min="15865" max="15865" width="65.25" style="79" customWidth="1"/>
    <col min="15866" max="16113" width="9" style="79"/>
    <col min="16114" max="16114" width="7.125" style="79" customWidth="1"/>
    <col min="16115" max="16115" width="12.75" style="79" customWidth="1"/>
    <col min="16116" max="16116" width="12.875" style="79" customWidth="1"/>
    <col min="16117" max="16120" width="10.375" style="79" customWidth="1"/>
    <col min="16121" max="16121" width="65.25" style="79" customWidth="1"/>
    <col min="16122" max="16384" width="9" style="79"/>
  </cols>
  <sheetData>
    <row r="1" spans="1:8" ht="24" x14ac:dyDescent="0.55000000000000004">
      <c r="H1" s="324" t="s">
        <v>2456</v>
      </c>
    </row>
    <row r="2" spans="1:8" ht="24" x14ac:dyDescent="0.55000000000000004">
      <c r="A2" s="358" t="s">
        <v>1422</v>
      </c>
      <c r="B2" s="358"/>
      <c r="C2" s="358"/>
      <c r="D2" s="358"/>
      <c r="E2" s="358"/>
      <c r="F2" s="358"/>
      <c r="G2" s="358"/>
      <c r="H2" s="358"/>
    </row>
    <row r="3" spans="1:8" ht="24" x14ac:dyDescent="0.55000000000000004">
      <c r="A3" s="359" t="s">
        <v>3368</v>
      </c>
      <c r="B3" s="359"/>
      <c r="C3" s="359"/>
      <c r="D3" s="359"/>
      <c r="E3" s="359"/>
      <c r="F3" s="359"/>
      <c r="G3" s="359"/>
      <c r="H3" s="359"/>
    </row>
    <row r="4" spans="1:8" s="80" customFormat="1" ht="48" x14ac:dyDescent="0.35">
      <c r="A4" s="360" t="s">
        <v>63</v>
      </c>
      <c r="B4" s="360" t="s">
        <v>1423</v>
      </c>
      <c r="C4" s="211" t="s">
        <v>1424</v>
      </c>
      <c r="D4" s="212" t="s">
        <v>1425</v>
      </c>
      <c r="E4" s="362" t="s">
        <v>64</v>
      </c>
      <c r="F4" s="213" t="s">
        <v>65</v>
      </c>
      <c r="G4" s="364" t="s">
        <v>64</v>
      </c>
      <c r="H4" s="360" t="s">
        <v>1426</v>
      </c>
    </row>
    <row r="5" spans="1:8" s="80" customFormat="1" ht="24" x14ac:dyDescent="0.35">
      <c r="A5" s="361"/>
      <c r="B5" s="361"/>
      <c r="C5" s="211" t="s">
        <v>1427</v>
      </c>
      <c r="D5" s="214" t="s">
        <v>1427</v>
      </c>
      <c r="E5" s="363"/>
      <c r="F5" s="213" t="s">
        <v>1427</v>
      </c>
      <c r="G5" s="365"/>
      <c r="H5" s="361"/>
    </row>
    <row r="6" spans="1:8" s="242" customFormat="1" ht="24" x14ac:dyDescent="0.2">
      <c r="A6" s="236">
        <v>1</v>
      </c>
      <c r="B6" s="237" t="s">
        <v>57</v>
      </c>
      <c r="C6" s="238">
        <v>61</v>
      </c>
      <c r="D6" s="212">
        <f>C6-F6</f>
        <v>54</v>
      </c>
      <c r="E6" s="239">
        <f t="shared" ref="E6:E13" si="0">D6/C6*100</f>
        <v>88.52459016393442</v>
      </c>
      <c r="F6" s="213">
        <v>7</v>
      </c>
      <c r="G6" s="240">
        <f t="shared" ref="G6:G12" si="1">F6/C6*100</f>
        <v>11.475409836065573</v>
      </c>
      <c r="H6" s="241"/>
    </row>
    <row r="7" spans="1:8" s="242" customFormat="1" ht="24" x14ac:dyDescent="0.2">
      <c r="A7" s="236">
        <v>2</v>
      </c>
      <c r="B7" s="237" t="s">
        <v>61</v>
      </c>
      <c r="C7" s="238">
        <v>83</v>
      </c>
      <c r="D7" s="212">
        <f t="shared" ref="D7:D12" si="2">C7-F7</f>
        <v>83</v>
      </c>
      <c r="E7" s="239">
        <f t="shared" si="0"/>
        <v>100</v>
      </c>
      <c r="F7" s="213">
        <v>0</v>
      </c>
      <c r="G7" s="240">
        <f t="shared" si="1"/>
        <v>0</v>
      </c>
      <c r="H7" s="241"/>
    </row>
    <row r="8" spans="1:8" ht="24" x14ac:dyDescent="0.55000000000000004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1431</v>
      </c>
    </row>
    <row r="9" spans="1:8" ht="24" x14ac:dyDescent="0.55000000000000004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" x14ac:dyDescent="0.55000000000000004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" x14ac:dyDescent="0.55000000000000004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" x14ac:dyDescent="0.55000000000000004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4.75" thickBot="1" x14ac:dyDescent="0.6">
      <c r="A13" s="353" t="s">
        <v>1428</v>
      </c>
      <c r="B13" s="354"/>
      <c r="C13" s="221">
        <f>SUM(C6:C12)</f>
        <v>874</v>
      </c>
      <c r="D13" s="222">
        <f>SUM(D6:D12)</f>
        <v>867</v>
      </c>
      <c r="E13" s="223">
        <f t="shared" si="0"/>
        <v>99.199084668192214</v>
      </c>
      <c r="F13" s="224">
        <f>SUM(F6:F12)</f>
        <v>7</v>
      </c>
      <c r="G13" s="225">
        <f>F13/C13*100</f>
        <v>0.8009153318077803</v>
      </c>
      <c r="H13" s="226"/>
    </row>
    <row r="14" spans="1:8" ht="24.75" thickTop="1" x14ac:dyDescent="0.55000000000000004">
      <c r="A14" s="95"/>
      <c r="B14" s="227" t="s">
        <v>1423</v>
      </c>
      <c r="C14" s="101" t="s">
        <v>1429</v>
      </c>
      <c r="D14" s="101" t="s">
        <v>1430</v>
      </c>
      <c r="E14" s="95"/>
      <c r="F14" s="95"/>
      <c r="G14" s="95"/>
      <c r="H14" s="95"/>
    </row>
    <row r="15" spans="1:8" x14ac:dyDescent="0.35">
      <c r="B15" s="81" t="s">
        <v>57</v>
      </c>
      <c r="C15" s="84">
        <f t="shared" ref="C15:C22" si="3">E6</f>
        <v>88.52459016393442</v>
      </c>
      <c r="D15" s="85">
        <f t="shared" ref="D15:D22" si="4">G6</f>
        <v>11.475409836065573</v>
      </c>
    </row>
    <row r="16" spans="1:8" x14ac:dyDescent="0.3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3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3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3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3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3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35">
      <c r="B22" s="82" t="s">
        <v>1428</v>
      </c>
      <c r="C22" s="84">
        <f t="shared" si="3"/>
        <v>99.199084668192214</v>
      </c>
      <c r="D22" s="85">
        <f t="shared" si="4"/>
        <v>0.8009153318077803</v>
      </c>
    </row>
    <row r="23" spans="2:4" x14ac:dyDescent="0.35">
      <c r="C23" s="83"/>
    </row>
    <row r="34" spans="1:4" x14ac:dyDescent="0.35">
      <c r="A34" s="86"/>
    </row>
    <row r="35" spans="1:4" x14ac:dyDescent="0.35">
      <c r="A35" s="86"/>
    </row>
    <row r="36" spans="1:4" x14ac:dyDescent="0.35">
      <c r="B36" s="87"/>
      <c r="C36" s="355"/>
      <c r="D36" s="355"/>
    </row>
    <row r="37" spans="1:4" x14ac:dyDescent="0.35">
      <c r="B37" s="86"/>
      <c r="C37" s="356"/>
      <c r="D37" s="356"/>
    </row>
    <row r="38" spans="1:4" x14ac:dyDescent="0.35">
      <c r="B38" s="86"/>
      <c r="C38" s="357"/>
      <c r="D38" s="357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02" t="s">
        <v>1433</v>
      </c>
      <c r="B1" s="303"/>
      <c r="C1" s="303"/>
      <c r="D1" s="303"/>
      <c r="E1" s="304"/>
    </row>
    <row r="2" spans="1:5" x14ac:dyDescent="0.2">
      <c r="A2" s="305" t="s">
        <v>1434</v>
      </c>
      <c r="B2" s="297" t="s">
        <v>1435</v>
      </c>
      <c r="C2" s="298"/>
      <c r="D2" s="296"/>
      <c r="E2" s="306"/>
    </row>
    <row r="3" spans="1:5" x14ac:dyDescent="0.2">
      <c r="A3" s="305" t="s">
        <v>1436</v>
      </c>
      <c r="B3" s="297" t="s">
        <v>1435</v>
      </c>
      <c r="C3" s="298"/>
      <c r="D3" s="296"/>
      <c r="E3" s="306"/>
    </row>
    <row r="4" spans="1:5" ht="14.25" customHeight="1" x14ac:dyDescent="0.2">
      <c r="A4" s="305" t="s">
        <v>1437</v>
      </c>
      <c r="B4" s="370" t="s">
        <v>1438</v>
      </c>
      <c r="C4" s="371"/>
      <c r="D4" s="296"/>
      <c r="E4" s="306"/>
    </row>
    <row r="5" spans="1:5" x14ac:dyDescent="0.2">
      <c r="A5" s="305"/>
      <c r="B5" s="370"/>
      <c r="C5" s="371"/>
      <c r="D5" s="296"/>
      <c r="E5" s="306"/>
    </row>
    <row r="6" spans="1:5" x14ac:dyDescent="0.2">
      <c r="A6" s="374"/>
      <c r="B6" s="375"/>
      <c r="C6" s="375"/>
      <c r="D6" s="375"/>
      <c r="E6" s="376"/>
    </row>
    <row r="7" spans="1:5" x14ac:dyDescent="0.2">
      <c r="A7" s="307" t="s">
        <v>1439</v>
      </c>
      <c r="B7" s="372" t="s">
        <v>55</v>
      </c>
      <c r="C7" s="373"/>
      <c r="D7" s="299" t="s">
        <v>1423</v>
      </c>
      <c r="E7" s="308">
        <v>242248</v>
      </c>
    </row>
    <row r="8" spans="1:5" x14ac:dyDescent="0.2">
      <c r="A8" s="309" t="s">
        <v>1440</v>
      </c>
      <c r="B8" s="368"/>
      <c r="C8" s="369"/>
      <c r="D8" s="300" t="s">
        <v>56</v>
      </c>
      <c r="E8" s="310"/>
    </row>
    <row r="9" spans="1:5" x14ac:dyDescent="0.2">
      <c r="A9" s="311" t="s">
        <v>1441</v>
      </c>
      <c r="B9" s="366"/>
      <c r="C9" s="367"/>
      <c r="D9" s="301" t="s">
        <v>56</v>
      </c>
      <c r="E9" s="312"/>
    </row>
    <row r="10" spans="1:5" x14ac:dyDescent="0.2">
      <c r="A10" s="309" t="s">
        <v>1442</v>
      </c>
      <c r="B10" s="368"/>
      <c r="C10" s="369"/>
      <c r="D10" s="300" t="s">
        <v>56</v>
      </c>
      <c r="E10" s="310"/>
    </row>
    <row r="11" spans="1:5" x14ac:dyDescent="0.2">
      <c r="A11" s="311" t="s">
        <v>1443</v>
      </c>
      <c r="B11" s="366"/>
      <c r="C11" s="367"/>
      <c r="D11" s="301" t="s">
        <v>56</v>
      </c>
      <c r="E11" s="312"/>
    </row>
    <row r="12" spans="1:5" x14ac:dyDescent="0.2">
      <c r="A12" s="309" t="s">
        <v>1444</v>
      </c>
      <c r="B12" s="368"/>
      <c r="C12" s="369"/>
      <c r="D12" s="300" t="s">
        <v>56</v>
      </c>
      <c r="E12" s="310"/>
    </row>
    <row r="13" spans="1:5" x14ac:dyDescent="0.2">
      <c r="A13" s="311" t="s">
        <v>1445</v>
      </c>
      <c r="B13" s="366"/>
      <c r="C13" s="367"/>
      <c r="D13" s="301" t="s">
        <v>56</v>
      </c>
      <c r="E13" s="312"/>
    </row>
    <row r="14" spans="1:5" x14ac:dyDescent="0.2">
      <c r="A14" s="309" t="s">
        <v>1446</v>
      </c>
      <c r="B14" s="368"/>
      <c r="C14" s="369"/>
      <c r="D14" s="300" t="s">
        <v>56</v>
      </c>
      <c r="E14" s="310"/>
    </row>
    <row r="15" spans="1:5" x14ac:dyDescent="0.2">
      <c r="A15" s="311" t="s">
        <v>1447</v>
      </c>
      <c r="B15" s="366"/>
      <c r="C15" s="367"/>
      <c r="D15" s="301" t="s">
        <v>56</v>
      </c>
      <c r="E15" s="312"/>
    </row>
    <row r="16" spans="1:5" x14ac:dyDescent="0.2">
      <c r="A16" s="309" t="s">
        <v>1448</v>
      </c>
      <c r="B16" s="368"/>
      <c r="C16" s="369"/>
      <c r="D16" s="300" t="s">
        <v>56</v>
      </c>
      <c r="E16" s="310"/>
    </row>
    <row r="17" spans="1:5" x14ac:dyDescent="0.2">
      <c r="A17" s="311" t="s">
        <v>1449</v>
      </c>
      <c r="B17" s="366"/>
      <c r="C17" s="367"/>
      <c r="D17" s="301" t="s">
        <v>56</v>
      </c>
      <c r="E17" s="312"/>
    </row>
    <row r="18" spans="1:5" x14ac:dyDescent="0.2">
      <c r="A18" s="309" t="s">
        <v>1450</v>
      </c>
      <c r="B18" s="368"/>
      <c r="C18" s="369"/>
      <c r="D18" s="300" t="s">
        <v>56</v>
      </c>
      <c r="E18" s="310"/>
    </row>
    <row r="19" spans="1:5" x14ac:dyDescent="0.2">
      <c r="A19" s="311" t="s">
        <v>1451</v>
      </c>
      <c r="B19" s="366"/>
      <c r="C19" s="367"/>
      <c r="D19" s="301" t="s">
        <v>56</v>
      </c>
      <c r="E19" s="312"/>
    </row>
    <row r="20" spans="1:5" x14ac:dyDescent="0.2">
      <c r="A20" s="385" t="s">
        <v>1452</v>
      </c>
      <c r="B20" s="387" t="s">
        <v>1453</v>
      </c>
      <c r="C20" s="388"/>
      <c r="D20" s="391" t="s">
        <v>56</v>
      </c>
      <c r="E20" s="313" t="s">
        <v>1454</v>
      </c>
    </row>
    <row r="21" spans="1:5" x14ac:dyDescent="0.2">
      <c r="A21" s="386"/>
      <c r="B21" s="389"/>
      <c r="C21" s="390"/>
      <c r="D21" s="392"/>
      <c r="E21" s="314" t="s">
        <v>1455</v>
      </c>
    </row>
    <row r="22" spans="1:5" x14ac:dyDescent="0.2">
      <c r="A22" s="377" t="s">
        <v>1456</v>
      </c>
      <c r="B22" s="379" t="s">
        <v>1453</v>
      </c>
      <c r="C22" s="380"/>
      <c r="D22" s="383" t="s">
        <v>56</v>
      </c>
      <c r="E22" s="315" t="s">
        <v>1454</v>
      </c>
    </row>
    <row r="23" spans="1:5" x14ac:dyDescent="0.2">
      <c r="A23" s="378"/>
      <c r="B23" s="381"/>
      <c r="C23" s="382"/>
      <c r="D23" s="384"/>
      <c r="E23" s="316" t="s">
        <v>1455</v>
      </c>
    </row>
    <row r="24" spans="1:5" x14ac:dyDescent="0.2">
      <c r="A24" s="385" t="s">
        <v>1457</v>
      </c>
      <c r="B24" s="387" t="s">
        <v>1453</v>
      </c>
      <c r="C24" s="388"/>
      <c r="D24" s="391" t="s">
        <v>56</v>
      </c>
      <c r="E24" s="313" t="s">
        <v>1454</v>
      </c>
    </row>
    <row r="25" spans="1:5" x14ac:dyDescent="0.2">
      <c r="A25" s="386"/>
      <c r="B25" s="389"/>
      <c r="C25" s="390"/>
      <c r="D25" s="392"/>
      <c r="E25" s="314" t="s">
        <v>1455</v>
      </c>
    </row>
    <row r="26" spans="1:5" x14ac:dyDescent="0.2">
      <c r="A26" s="377" t="s">
        <v>1458</v>
      </c>
      <c r="B26" s="379" t="s">
        <v>1453</v>
      </c>
      <c r="C26" s="380"/>
      <c r="D26" s="383" t="s">
        <v>56</v>
      </c>
      <c r="E26" s="315" t="s">
        <v>1454</v>
      </c>
    </row>
    <row r="27" spans="1:5" x14ac:dyDescent="0.2">
      <c r="A27" s="378"/>
      <c r="B27" s="381"/>
      <c r="C27" s="382"/>
      <c r="D27" s="384"/>
      <c r="E27" s="316" t="s">
        <v>1455</v>
      </c>
    </row>
    <row r="28" spans="1:5" x14ac:dyDescent="0.2">
      <c r="A28" s="385" t="s">
        <v>1459</v>
      </c>
      <c r="B28" s="387" t="s">
        <v>1453</v>
      </c>
      <c r="C28" s="388"/>
      <c r="D28" s="391" t="s">
        <v>56</v>
      </c>
      <c r="E28" s="313" t="s">
        <v>1454</v>
      </c>
    </row>
    <row r="29" spans="1:5" x14ac:dyDescent="0.2">
      <c r="A29" s="386"/>
      <c r="B29" s="389"/>
      <c r="C29" s="390"/>
      <c r="D29" s="392"/>
      <c r="E29" s="314" t="s">
        <v>1455</v>
      </c>
    </row>
    <row r="30" spans="1:5" x14ac:dyDescent="0.2">
      <c r="A30" s="377" t="s">
        <v>1460</v>
      </c>
      <c r="B30" s="379" t="s">
        <v>1453</v>
      </c>
      <c r="C30" s="380"/>
      <c r="D30" s="383" t="s">
        <v>56</v>
      </c>
      <c r="E30" s="315" t="s">
        <v>1454</v>
      </c>
    </row>
    <row r="31" spans="1:5" x14ac:dyDescent="0.2">
      <c r="A31" s="378"/>
      <c r="B31" s="381"/>
      <c r="C31" s="382"/>
      <c r="D31" s="384"/>
      <c r="E31" s="316" t="s">
        <v>1455</v>
      </c>
    </row>
    <row r="32" spans="1:5" x14ac:dyDescent="0.2">
      <c r="A32" s="385" t="s">
        <v>1461</v>
      </c>
      <c r="B32" s="387" t="s">
        <v>1453</v>
      </c>
      <c r="C32" s="388"/>
      <c r="D32" s="391" t="s">
        <v>56</v>
      </c>
      <c r="E32" s="313" t="s">
        <v>1454</v>
      </c>
    </row>
    <row r="33" spans="1:5" x14ac:dyDescent="0.2">
      <c r="A33" s="386"/>
      <c r="B33" s="389"/>
      <c r="C33" s="390"/>
      <c r="D33" s="392"/>
      <c r="E33" s="314" t="s">
        <v>1455</v>
      </c>
    </row>
    <row r="34" spans="1:5" x14ac:dyDescent="0.2">
      <c r="A34" s="377" t="s">
        <v>1462</v>
      </c>
      <c r="B34" s="379" t="s">
        <v>1453</v>
      </c>
      <c r="C34" s="380"/>
      <c r="D34" s="383" t="s">
        <v>56</v>
      </c>
      <c r="E34" s="315" t="s">
        <v>1454</v>
      </c>
    </row>
    <row r="35" spans="1:5" x14ac:dyDescent="0.2">
      <c r="A35" s="378"/>
      <c r="B35" s="381"/>
      <c r="C35" s="382"/>
      <c r="D35" s="384"/>
      <c r="E35" s="316" t="s">
        <v>1455</v>
      </c>
    </row>
    <row r="36" spans="1:5" x14ac:dyDescent="0.2">
      <c r="A36" s="385" t="s">
        <v>1463</v>
      </c>
      <c r="B36" s="387" t="s">
        <v>1453</v>
      </c>
      <c r="C36" s="388"/>
      <c r="D36" s="391" t="s">
        <v>56</v>
      </c>
      <c r="E36" s="313" t="s">
        <v>1454</v>
      </c>
    </row>
    <row r="37" spans="1:5" x14ac:dyDescent="0.2">
      <c r="A37" s="386"/>
      <c r="B37" s="389"/>
      <c r="C37" s="390"/>
      <c r="D37" s="392"/>
      <c r="E37" s="314" t="s">
        <v>1455</v>
      </c>
    </row>
    <row r="38" spans="1:5" x14ac:dyDescent="0.2">
      <c r="A38" s="377" t="s">
        <v>1464</v>
      </c>
      <c r="B38" s="379" t="s">
        <v>1453</v>
      </c>
      <c r="C38" s="380"/>
      <c r="D38" s="383" t="s">
        <v>56</v>
      </c>
      <c r="E38" s="315" t="s">
        <v>1454</v>
      </c>
    </row>
    <row r="39" spans="1:5" x14ac:dyDescent="0.2">
      <c r="A39" s="378"/>
      <c r="B39" s="381"/>
      <c r="C39" s="382"/>
      <c r="D39" s="384"/>
      <c r="E39" s="316" t="s">
        <v>1455</v>
      </c>
    </row>
    <row r="40" spans="1:5" x14ac:dyDescent="0.2">
      <c r="A40" s="385" t="s">
        <v>1465</v>
      </c>
      <c r="B40" s="387" t="s">
        <v>1453</v>
      </c>
      <c r="C40" s="388"/>
      <c r="D40" s="391" t="s">
        <v>56</v>
      </c>
      <c r="E40" s="313" t="s">
        <v>1454</v>
      </c>
    </row>
    <row r="41" spans="1:5" x14ac:dyDescent="0.2">
      <c r="A41" s="386"/>
      <c r="B41" s="389"/>
      <c r="C41" s="390"/>
      <c r="D41" s="392"/>
      <c r="E41" s="314" t="s">
        <v>1455</v>
      </c>
    </row>
    <row r="42" spans="1:5" x14ac:dyDescent="0.2">
      <c r="A42" s="377" t="s">
        <v>1466</v>
      </c>
      <c r="B42" s="379" t="s">
        <v>1453</v>
      </c>
      <c r="C42" s="380"/>
      <c r="D42" s="383" t="s">
        <v>56</v>
      </c>
      <c r="E42" s="315" t="s">
        <v>1454</v>
      </c>
    </row>
    <row r="43" spans="1:5" x14ac:dyDescent="0.2">
      <c r="A43" s="378"/>
      <c r="B43" s="381"/>
      <c r="C43" s="382"/>
      <c r="D43" s="384"/>
      <c r="E43" s="316" t="s">
        <v>1455</v>
      </c>
    </row>
    <row r="44" spans="1:5" x14ac:dyDescent="0.2">
      <c r="A44" s="385" t="s">
        <v>1467</v>
      </c>
      <c r="B44" s="387" t="s">
        <v>1453</v>
      </c>
      <c r="C44" s="388"/>
      <c r="D44" s="391" t="s">
        <v>56</v>
      </c>
      <c r="E44" s="313" t="s">
        <v>1454</v>
      </c>
    </row>
    <row r="45" spans="1:5" x14ac:dyDescent="0.2">
      <c r="A45" s="386"/>
      <c r="B45" s="389"/>
      <c r="C45" s="390"/>
      <c r="D45" s="392"/>
      <c r="E45" s="314" t="s">
        <v>1455</v>
      </c>
    </row>
    <row r="46" spans="1:5" x14ac:dyDescent="0.2">
      <c r="A46" s="377" t="s">
        <v>1468</v>
      </c>
      <c r="B46" s="379" t="s">
        <v>1453</v>
      </c>
      <c r="C46" s="380"/>
      <c r="D46" s="383" t="s">
        <v>56</v>
      </c>
      <c r="E46" s="315" t="s">
        <v>1454</v>
      </c>
    </row>
    <row r="47" spans="1:5" x14ac:dyDescent="0.2">
      <c r="A47" s="378"/>
      <c r="B47" s="381"/>
      <c r="C47" s="382"/>
      <c r="D47" s="384"/>
      <c r="E47" s="316" t="s">
        <v>1455</v>
      </c>
    </row>
    <row r="48" spans="1:5" x14ac:dyDescent="0.2">
      <c r="A48" s="385" t="s">
        <v>1469</v>
      </c>
      <c r="B48" s="387" t="s">
        <v>1453</v>
      </c>
      <c r="C48" s="388"/>
      <c r="D48" s="391" t="s">
        <v>56</v>
      </c>
      <c r="E48" s="313" t="s">
        <v>1454</v>
      </c>
    </row>
    <row r="49" spans="1:5" x14ac:dyDescent="0.2">
      <c r="A49" s="386"/>
      <c r="B49" s="389"/>
      <c r="C49" s="390"/>
      <c r="D49" s="392"/>
      <c r="E49" s="314" t="s">
        <v>1455</v>
      </c>
    </row>
    <row r="50" spans="1:5" x14ac:dyDescent="0.2">
      <c r="A50" s="377" t="s">
        <v>1470</v>
      </c>
      <c r="B50" s="379" t="s">
        <v>1453</v>
      </c>
      <c r="C50" s="380"/>
      <c r="D50" s="383" t="s">
        <v>56</v>
      </c>
      <c r="E50" s="315" t="s">
        <v>1454</v>
      </c>
    </row>
    <row r="51" spans="1:5" x14ac:dyDescent="0.2">
      <c r="A51" s="378"/>
      <c r="B51" s="381"/>
      <c r="C51" s="382"/>
      <c r="D51" s="384"/>
      <c r="E51" s="316" t="s">
        <v>1455</v>
      </c>
    </row>
    <row r="52" spans="1:5" x14ac:dyDescent="0.2">
      <c r="A52" s="385" t="s">
        <v>1471</v>
      </c>
      <c r="B52" s="387" t="s">
        <v>1453</v>
      </c>
      <c r="C52" s="388"/>
      <c r="D52" s="391" t="s">
        <v>56</v>
      </c>
      <c r="E52" s="313" t="s">
        <v>1454</v>
      </c>
    </row>
    <row r="53" spans="1:5" x14ac:dyDescent="0.2">
      <c r="A53" s="386"/>
      <c r="B53" s="389"/>
      <c r="C53" s="390"/>
      <c r="D53" s="392"/>
      <c r="E53" s="314" t="s">
        <v>1455</v>
      </c>
    </row>
    <row r="54" spans="1:5" x14ac:dyDescent="0.2">
      <c r="A54" s="377" t="s">
        <v>1472</v>
      </c>
      <c r="B54" s="379" t="s">
        <v>1453</v>
      </c>
      <c r="C54" s="380"/>
      <c r="D54" s="383" t="s">
        <v>56</v>
      </c>
      <c r="E54" s="315" t="s">
        <v>1454</v>
      </c>
    </row>
    <row r="55" spans="1:5" x14ac:dyDescent="0.2">
      <c r="A55" s="378"/>
      <c r="B55" s="381"/>
      <c r="C55" s="382"/>
      <c r="D55" s="384"/>
      <c r="E55" s="316" t="s">
        <v>1455</v>
      </c>
    </row>
    <row r="56" spans="1:5" x14ac:dyDescent="0.2">
      <c r="A56" s="385" t="s">
        <v>1473</v>
      </c>
      <c r="B56" s="387" t="s">
        <v>1453</v>
      </c>
      <c r="C56" s="388"/>
      <c r="D56" s="391" t="s">
        <v>56</v>
      </c>
      <c r="E56" s="313" t="s">
        <v>1454</v>
      </c>
    </row>
    <row r="57" spans="1:5" x14ac:dyDescent="0.2">
      <c r="A57" s="386"/>
      <c r="B57" s="389"/>
      <c r="C57" s="390"/>
      <c r="D57" s="392"/>
      <c r="E57" s="314" t="s">
        <v>1455</v>
      </c>
    </row>
    <row r="58" spans="1:5" x14ac:dyDescent="0.2">
      <c r="A58" s="377" t="s">
        <v>1474</v>
      </c>
      <c r="B58" s="379" t="s">
        <v>1453</v>
      </c>
      <c r="C58" s="380"/>
      <c r="D58" s="383" t="s">
        <v>56</v>
      </c>
      <c r="E58" s="315" t="s">
        <v>1454</v>
      </c>
    </row>
    <row r="59" spans="1:5" x14ac:dyDescent="0.2">
      <c r="A59" s="378"/>
      <c r="B59" s="381"/>
      <c r="C59" s="382"/>
      <c r="D59" s="384"/>
      <c r="E59" s="316" t="s">
        <v>1455</v>
      </c>
    </row>
    <row r="60" spans="1:5" x14ac:dyDescent="0.2">
      <c r="A60" s="385" t="s">
        <v>1475</v>
      </c>
      <c r="B60" s="387" t="s">
        <v>1453</v>
      </c>
      <c r="C60" s="388"/>
      <c r="D60" s="391" t="s">
        <v>56</v>
      </c>
      <c r="E60" s="313" t="s">
        <v>1454</v>
      </c>
    </row>
    <row r="61" spans="1:5" x14ac:dyDescent="0.2">
      <c r="A61" s="386"/>
      <c r="B61" s="389"/>
      <c r="C61" s="390"/>
      <c r="D61" s="392"/>
      <c r="E61" s="314" t="s">
        <v>1455</v>
      </c>
    </row>
    <row r="62" spans="1:5" x14ac:dyDescent="0.2">
      <c r="A62" s="377" t="s">
        <v>1476</v>
      </c>
      <c r="B62" s="379" t="s">
        <v>1453</v>
      </c>
      <c r="C62" s="380"/>
      <c r="D62" s="383" t="s">
        <v>56</v>
      </c>
      <c r="E62" s="315" t="s">
        <v>1454</v>
      </c>
    </row>
    <row r="63" spans="1:5" x14ac:dyDescent="0.2">
      <c r="A63" s="378"/>
      <c r="B63" s="381"/>
      <c r="C63" s="382"/>
      <c r="D63" s="384"/>
      <c r="E63" s="316" t="s">
        <v>1455</v>
      </c>
    </row>
    <row r="64" spans="1:5" x14ac:dyDescent="0.2">
      <c r="A64" s="385" t="s">
        <v>1477</v>
      </c>
      <c r="B64" s="387" t="s">
        <v>1453</v>
      </c>
      <c r="C64" s="388"/>
      <c r="D64" s="391" t="s">
        <v>56</v>
      </c>
      <c r="E64" s="313" t="s">
        <v>1454</v>
      </c>
    </row>
    <row r="65" spans="1:5" x14ac:dyDescent="0.2">
      <c r="A65" s="386"/>
      <c r="B65" s="389"/>
      <c r="C65" s="390"/>
      <c r="D65" s="392"/>
      <c r="E65" s="314" t="s">
        <v>1455</v>
      </c>
    </row>
    <row r="66" spans="1:5" x14ac:dyDescent="0.2">
      <c r="A66" s="377" t="s">
        <v>1478</v>
      </c>
      <c r="B66" s="379" t="s">
        <v>1479</v>
      </c>
      <c r="C66" s="380"/>
      <c r="D66" s="383" t="s">
        <v>56</v>
      </c>
      <c r="E66" s="315" t="s">
        <v>1454</v>
      </c>
    </row>
    <row r="67" spans="1:5" x14ac:dyDescent="0.2">
      <c r="A67" s="378"/>
      <c r="B67" s="381"/>
      <c r="C67" s="382"/>
      <c r="D67" s="384"/>
      <c r="E67" s="316" t="s">
        <v>1455</v>
      </c>
    </row>
    <row r="68" spans="1:5" x14ac:dyDescent="0.2">
      <c r="A68" s="385" t="s">
        <v>1480</v>
      </c>
      <c r="B68" s="387" t="s">
        <v>1479</v>
      </c>
      <c r="C68" s="388"/>
      <c r="D68" s="391" t="s">
        <v>56</v>
      </c>
      <c r="E68" s="313" t="s">
        <v>1454</v>
      </c>
    </row>
    <row r="69" spans="1:5" x14ac:dyDescent="0.2">
      <c r="A69" s="386"/>
      <c r="B69" s="389"/>
      <c r="C69" s="390"/>
      <c r="D69" s="392"/>
      <c r="E69" s="314" t="s">
        <v>1455</v>
      </c>
    </row>
    <row r="70" spans="1:5" x14ac:dyDescent="0.2">
      <c r="A70" s="377" t="s">
        <v>1481</v>
      </c>
      <c r="B70" s="379" t="s">
        <v>1479</v>
      </c>
      <c r="C70" s="380"/>
      <c r="D70" s="383" t="s">
        <v>56</v>
      </c>
      <c r="E70" s="315" t="s">
        <v>1454</v>
      </c>
    </row>
    <row r="71" spans="1:5" x14ac:dyDescent="0.2">
      <c r="A71" s="378"/>
      <c r="B71" s="381"/>
      <c r="C71" s="382"/>
      <c r="D71" s="384"/>
      <c r="E71" s="316" t="s">
        <v>1455</v>
      </c>
    </row>
    <row r="72" spans="1:5" x14ac:dyDescent="0.2">
      <c r="A72" s="385" t="s">
        <v>1482</v>
      </c>
      <c r="B72" s="387" t="s">
        <v>1479</v>
      </c>
      <c r="C72" s="388"/>
      <c r="D72" s="391" t="s">
        <v>56</v>
      </c>
      <c r="E72" s="313" t="s">
        <v>1454</v>
      </c>
    </row>
    <row r="73" spans="1:5" x14ac:dyDescent="0.2">
      <c r="A73" s="386"/>
      <c r="B73" s="389"/>
      <c r="C73" s="390"/>
      <c r="D73" s="392"/>
      <c r="E73" s="314" t="s">
        <v>1455</v>
      </c>
    </row>
    <row r="74" spans="1:5" x14ac:dyDescent="0.2">
      <c r="A74" s="377" t="s">
        <v>1483</v>
      </c>
      <c r="B74" s="379" t="s">
        <v>1479</v>
      </c>
      <c r="C74" s="380"/>
      <c r="D74" s="383" t="s">
        <v>56</v>
      </c>
      <c r="E74" s="315" t="s">
        <v>1454</v>
      </c>
    </row>
    <row r="75" spans="1:5" x14ac:dyDescent="0.2">
      <c r="A75" s="378"/>
      <c r="B75" s="381"/>
      <c r="C75" s="382"/>
      <c r="D75" s="384"/>
      <c r="E75" s="316" t="s">
        <v>1455</v>
      </c>
    </row>
    <row r="76" spans="1:5" x14ac:dyDescent="0.2">
      <c r="A76" s="385" t="s">
        <v>1484</v>
      </c>
      <c r="B76" s="387" t="s">
        <v>1479</v>
      </c>
      <c r="C76" s="388"/>
      <c r="D76" s="391" t="s">
        <v>56</v>
      </c>
      <c r="E76" s="313" t="s">
        <v>1454</v>
      </c>
    </row>
    <row r="77" spans="1:5" x14ac:dyDescent="0.2">
      <c r="A77" s="386"/>
      <c r="B77" s="389"/>
      <c r="C77" s="390"/>
      <c r="D77" s="392"/>
      <c r="E77" s="314" t="s">
        <v>1455</v>
      </c>
    </row>
    <row r="78" spans="1:5" x14ac:dyDescent="0.2">
      <c r="A78" s="377" t="s">
        <v>1485</v>
      </c>
      <c r="B78" s="379" t="s">
        <v>1479</v>
      </c>
      <c r="C78" s="380"/>
      <c r="D78" s="383" t="s">
        <v>56</v>
      </c>
      <c r="E78" s="315" t="s">
        <v>1454</v>
      </c>
    </row>
    <row r="79" spans="1:5" x14ac:dyDescent="0.2">
      <c r="A79" s="378"/>
      <c r="B79" s="381"/>
      <c r="C79" s="382"/>
      <c r="D79" s="384"/>
      <c r="E79" s="316" t="s">
        <v>1455</v>
      </c>
    </row>
    <row r="80" spans="1:5" x14ac:dyDescent="0.2">
      <c r="A80" s="385" t="s">
        <v>1486</v>
      </c>
      <c r="B80" s="387" t="s">
        <v>1479</v>
      </c>
      <c r="C80" s="388"/>
      <c r="D80" s="391" t="s">
        <v>56</v>
      </c>
      <c r="E80" s="313" t="s">
        <v>1454</v>
      </c>
    </row>
    <row r="81" spans="1:5" x14ac:dyDescent="0.2">
      <c r="A81" s="386"/>
      <c r="B81" s="389"/>
      <c r="C81" s="390"/>
      <c r="D81" s="392"/>
      <c r="E81" s="314" t="s">
        <v>1455</v>
      </c>
    </row>
    <row r="82" spans="1:5" x14ac:dyDescent="0.2">
      <c r="A82" s="377" t="s">
        <v>1487</v>
      </c>
      <c r="B82" s="379" t="s">
        <v>1479</v>
      </c>
      <c r="C82" s="380"/>
      <c r="D82" s="383" t="s">
        <v>56</v>
      </c>
      <c r="E82" s="315" t="s">
        <v>1454</v>
      </c>
    </row>
    <row r="83" spans="1:5" x14ac:dyDescent="0.2">
      <c r="A83" s="378"/>
      <c r="B83" s="381"/>
      <c r="C83" s="382"/>
      <c r="D83" s="384"/>
      <c r="E83" s="316" t="s">
        <v>1455</v>
      </c>
    </row>
    <row r="84" spans="1:5" x14ac:dyDescent="0.2">
      <c r="A84" s="385" t="s">
        <v>1488</v>
      </c>
      <c r="B84" s="387" t="s">
        <v>1489</v>
      </c>
      <c r="C84" s="388"/>
      <c r="D84" s="391" t="s">
        <v>56</v>
      </c>
      <c r="E84" s="313" t="s">
        <v>1454</v>
      </c>
    </row>
    <row r="85" spans="1:5" x14ac:dyDescent="0.2">
      <c r="A85" s="386"/>
      <c r="B85" s="389"/>
      <c r="C85" s="390"/>
      <c r="D85" s="392"/>
      <c r="E85" s="314" t="s">
        <v>1455</v>
      </c>
    </row>
    <row r="86" spans="1:5" x14ac:dyDescent="0.2">
      <c r="A86" s="377" t="s">
        <v>1490</v>
      </c>
      <c r="B86" s="379" t="s">
        <v>1489</v>
      </c>
      <c r="C86" s="380"/>
      <c r="D86" s="383" t="s">
        <v>56</v>
      </c>
      <c r="E86" s="315" t="s">
        <v>1454</v>
      </c>
    </row>
    <row r="87" spans="1:5" x14ac:dyDescent="0.2">
      <c r="A87" s="378"/>
      <c r="B87" s="381"/>
      <c r="C87" s="382"/>
      <c r="D87" s="384"/>
      <c r="E87" s="316" t="s">
        <v>1455</v>
      </c>
    </row>
    <row r="88" spans="1:5" x14ac:dyDescent="0.2">
      <c r="A88" s="385" t="s">
        <v>1491</v>
      </c>
      <c r="B88" s="387" t="s">
        <v>1489</v>
      </c>
      <c r="C88" s="388"/>
      <c r="D88" s="391" t="s">
        <v>56</v>
      </c>
      <c r="E88" s="313" t="s">
        <v>1454</v>
      </c>
    </row>
    <row r="89" spans="1:5" x14ac:dyDescent="0.2">
      <c r="A89" s="386"/>
      <c r="B89" s="389"/>
      <c r="C89" s="390"/>
      <c r="D89" s="392"/>
      <c r="E89" s="314" t="s">
        <v>1455</v>
      </c>
    </row>
    <row r="90" spans="1:5" x14ac:dyDescent="0.2">
      <c r="A90" s="377" t="s">
        <v>1492</v>
      </c>
      <c r="B90" s="379" t="s">
        <v>1489</v>
      </c>
      <c r="C90" s="380"/>
      <c r="D90" s="383" t="s">
        <v>56</v>
      </c>
      <c r="E90" s="315" t="s">
        <v>1454</v>
      </c>
    </row>
    <row r="91" spans="1:5" x14ac:dyDescent="0.2">
      <c r="A91" s="378"/>
      <c r="B91" s="381"/>
      <c r="C91" s="382"/>
      <c r="D91" s="384"/>
      <c r="E91" s="316" t="s">
        <v>1455</v>
      </c>
    </row>
    <row r="92" spans="1:5" x14ac:dyDescent="0.2">
      <c r="A92" s="385" t="s">
        <v>1493</v>
      </c>
      <c r="B92" s="387" t="s">
        <v>1489</v>
      </c>
      <c r="C92" s="388"/>
      <c r="D92" s="391" t="s">
        <v>56</v>
      </c>
      <c r="E92" s="313" t="s">
        <v>1454</v>
      </c>
    </row>
    <row r="93" spans="1:5" x14ac:dyDescent="0.2">
      <c r="A93" s="386"/>
      <c r="B93" s="389"/>
      <c r="C93" s="390"/>
      <c r="D93" s="392"/>
      <c r="E93" s="314" t="s">
        <v>1455</v>
      </c>
    </row>
    <row r="94" spans="1:5" x14ac:dyDescent="0.2">
      <c r="A94" s="377" t="s">
        <v>1494</v>
      </c>
      <c r="B94" s="379" t="s">
        <v>1489</v>
      </c>
      <c r="C94" s="380"/>
      <c r="D94" s="383" t="s">
        <v>56</v>
      </c>
      <c r="E94" s="315" t="s">
        <v>1454</v>
      </c>
    </row>
    <row r="95" spans="1:5" x14ac:dyDescent="0.2">
      <c r="A95" s="378"/>
      <c r="B95" s="381"/>
      <c r="C95" s="382"/>
      <c r="D95" s="384"/>
      <c r="E95" s="316" t="s">
        <v>1455</v>
      </c>
    </row>
    <row r="96" spans="1:5" x14ac:dyDescent="0.2">
      <c r="A96" s="385" t="s">
        <v>1495</v>
      </c>
      <c r="B96" s="387" t="s">
        <v>1489</v>
      </c>
      <c r="C96" s="388"/>
      <c r="D96" s="391" t="s">
        <v>56</v>
      </c>
      <c r="E96" s="313" t="s">
        <v>1454</v>
      </c>
    </row>
    <row r="97" spans="1:5" x14ac:dyDescent="0.2">
      <c r="A97" s="386"/>
      <c r="B97" s="389"/>
      <c r="C97" s="390"/>
      <c r="D97" s="392"/>
      <c r="E97" s="314" t="s">
        <v>1455</v>
      </c>
    </row>
    <row r="98" spans="1:5" x14ac:dyDescent="0.2">
      <c r="A98" s="377" t="s">
        <v>1496</v>
      </c>
      <c r="B98" s="379" t="s">
        <v>1489</v>
      </c>
      <c r="C98" s="380"/>
      <c r="D98" s="383" t="s">
        <v>56</v>
      </c>
      <c r="E98" s="315" t="s">
        <v>1454</v>
      </c>
    </row>
    <row r="99" spans="1:5" x14ac:dyDescent="0.2">
      <c r="A99" s="378"/>
      <c r="B99" s="381"/>
      <c r="C99" s="382"/>
      <c r="D99" s="384"/>
      <c r="E99" s="316" t="s">
        <v>1455</v>
      </c>
    </row>
    <row r="100" spans="1:5" x14ac:dyDescent="0.2">
      <c r="A100" s="385" t="s">
        <v>1497</v>
      </c>
      <c r="B100" s="387" t="s">
        <v>1489</v>
      </c>
      <c r="C100" s="388"/>
      <c r="D100" s="391" t="s">
        <v>56</v>
      </c>
      <c r="E100" s="313" t="s">
        <v>1454</v>
      </c>
    </row>
    <row r="101" spans="1:5" x14ac:dyDescent="0.2">
      <c r="A101" s="386"/>
      <c r="B101" s="389"/>
      <c r="C101" s="390"/>
      <c r="D101" s="392"/>
      <c r="E101" s="314" t="s">
        <v>1455</v>
      </c>
    </row>
    <row r="102" spans="1:5" x14ac:dyDescent="0.2">
      <c r="A102" s="377" t="s">
        <v>1498</v>
      </c>
      <c r="B102" s="379" t="s">
        <v>1489</v>
      </c>
      <c r="C102" s="380"/>
      <c r="D102" s="383" t="s">
        <v>56</v>
      </c>
      <c r="E102" s="315" t="s">
        <v>1454</v>
      </c>
    </row>
    <row r="103" spans="1:5" x14ac:dyDescent="0.2">
      <c r="A103" s="378"/>
      <c r="B103" s="381"/>
      <c r="C103" s="382"/>
      <c r="D103" s="384"/>
      <c r="E103" s="316" t="s">
        <v>1455</v>
      </c>
    </row>
    <row r="104" spans="1:5" x14ac:dyDescent="0.2">
      <c r="A104" s="385" t="s">
        <v>1499</v>
      </c>
      <c r="B104" s="387" t="s">
        <v>1489</v>
      </c>
      <c r="C104" s="388"/>
      <c r="D104" s="391" t="s">
        <v>56</v>
      </c>
      <c r="E104" s="313" t="s">
        <v>1454</v>
      </c>
    </row>
    <row r="105" spans="1:5" x14ac:dyDescent="0.2">
      <c r="A105" s="386"/>
      <c r="B105" s="389"/>
      <c r="C105" s="390"/>
      <c r="D105" s="392"/>
      <c r="E105" s="314" t="s">
        <v>1455</v>
      </c>
    </row>
    <row r="106" spans="1:5" x14ac:dyDescent="0.2">
      <c r="A106" s="377" t="s">
        <v>1500</v>
      </c>
      <c r="B106" s="379" t="s">
        <v>1489</v>
      </c>
      <c r="C106" s="380"/>
      <c r="D106" s="383" t="s">
        <v>56</v>
      </c>
      <c r="E106" s="315" t="s">
        <v>1454</v>
      </c>
    </row>
    <row r="107" spans="1:5" x14ac:dyDescent="0.2">
      <c r="A107" s="378"/>
      <c r="B107" s="381"/>
      <c r="C107" s="382"/>
      <c r="D107" s="384"/>
      <c r="E107" s="316" t="s">
        <v>1455</v>
      </c>
    </row>
    <row r="108" spans="1:5" x14ac:dyDescent="0.2">
      <c r="A108" s="385" t="s">
        <v>1501</v>
      </c>
      <c r="B108" s="387" t="s">
        <v>1489</v>
      </c>
      <c r="C108" s="388"/>
      <c r="D108" s="391" t="s">
        <v>56</v>
      </c>
      <c r="E108" s="313" t="s">
        <v>1454</v>
      </c>
    </row>
    <row r="109" spans="1:5" x14ac:dyDescent="0.2">
      <c r="A109" s="386"/>
      <c r="B109" s="389"/>
      <c r="C109" s="390"/>
      <c r="D109" s="392"/>
      <c r="E109" s="314" t="s">
        <v>1455</v>
      </c>
    </row>
    <row r="110" spans="1:5" x14ac:dyDescent="0.2">
      <c r="A110" s="377" t="s">
        <v>1502</v>
      </c>
      <c r="B110" s="379" t="s">
        <v>1489</v>
      </c>
      <c r="C110" s="380"/>
      <c r="D110" s="383" t="s">
        <v>56</v>
      </c>
      <c r="E110" s="315" t="s">
        <v>1454</v>
      </c>
    </row>
    <row r="111" spans="1:5" x14ac:dyDescent="0.2">
      <c r="A111" s="378"/>
      <c r="B111" s="381"/>
      <c r="C111" s="382"/>
      <c r="D111" s="384"/>
      <c r="E111" s="316" t="s">
        <v>1455</v>
      </c>
    </row>
    <row r="112" spans="1:5" x14ac:dyDescent="0.2">
      <c r="A112" s="385" t="s">
        <v>1503</v>
      </c>
      <c r="B112" s="387" t="s">
        <v>1489</v>
      </c>
      <c r="C112" s="388"/>
      <c r="D112" s="391" t="s">
        <v>56</v>
      </c>
      <c r="E112" s="313" t="s">
        <v>1454</v>
      </c>
    </row>
    <row r="113" spans="1:5" x14ac:dyDescent="0.2">
      <c r="A113" s="386"/>
      <c r="B113" s="389"/>
      <c r="C113" s="390"/>
      <c r="D113" s="392"/>
      <c r="E113" s="314" t="s">
        <v>1455</v>
      </c>
    </row>
    <row r="114" spans="1:5" x14ac:dyDescent="0.2">
      <c r="A114" s="377" t="s">
        <v>1504</v>
      </c>
      <c r="B114" s="379" t="s">
        <v>1489</v>
      </c>
      <c r="C114" s="380"/>
      <c r="D114" s="383" t="s">
        <v>56</v>
      </c>
      <c r="E114" s="315" t="s">
        <v>1454</v>
      </c>
    </row>
    <row r="115" spans="1:5" x14ac:dyDescent="0.2">
      <c r="A115" s="378"/>
      <c r="B115" s="381"/>
      <c r="C115" s="382"/>
      <c r="D115" s="384"/>
      <c r="E115" s="316" t="s">
        <v>1455</v>
      </c>
    </row>
    <row r="116" spans="1:5" x14ac:dyDescent="0.2">
      <c r="A116" s="385" t="s">
        <v>1505</v>
      </c>
      <c r="B116" s="387" t="s">
        <v>1489</v>
      </c>
      <c r="C116" s="388"/>
      <c r="D116" s="391" t="s">
        <v>56</v>
      </c>
      <c r="E116" s="313" t="s">
        <v>1454</v>
      </c>
    </row>
    <row r="117" spans="1:5" x14ac:dyDescent="0.2">
      <c r="A117" s="386"/>
      <c r="B117" s="389"/>
      <c r="C117" s="390"/>
      <c r="D117" s="392"/>
      <c r="E117" s="314" t="s">
        <v>1455</v>
      </c>
    </row>
    <row r="118" spans="1:5" x14ac:dyDescent="0.2">
      <c r="A118" s="377" t="s">
        <v>1506</v>
      </c>
      <c r="B118" s="379" t="s">
        <v>1507</v>
      </c>
      <c r="C118" s="380"/>
      <c r="D118" s="383" t="s">
        <v>56</v>
      </c>
      <c r="E118" s="315" t="s">
        <v>1454</v>
      </c>
    </row>
    <row r="119" spans="1:5" x14ac:dyDescent="0.2">
      <c r="A119" s="378"/>
      <c r="B119" s="381"/>
      <c r="C119" s="382"/>
      <c r="D119" s="384"/>
      <c r="E119" s="316" t="s">
        <v>1455</v>
      </c>
    </row>
    <row r="120" spans="1:5" x14ac:dyDescent="0.2">
      <c r="A120" s="385" t="s">
        <v>1508</v>
      </c>
      <c r="B120" s="387" t="s">
        <v>1507</v>
      </c>
      <c r="C120" s="388"/>
      <c r="D120" s="391" t="s">
        <v>56</v>
      </c>
      <c r="E120" s="313" t="s">
        <v>1454</v>
      </c>
    </row>
    <row r="121" spans="1:5" x14ac:dyDescent="0.2">
      <c r="A121" s="386"/>
      <c r="B121" s="389"/>
      <c r="C121" s="390"/>
      <c r="D121" s="392"/>
      <c r="E121" s="314" t="s">
        <v>1455</v>
      </c>
    </row>
    <row r="122" spans="1:5" x14ac:dyDescent="0.2">
      <c r="A122" s="377" t="s">
        <v>1509</v>
      </c>
      <c r="B122" s="379" t="s">
        <v>1507</v>
      </c>
      <c r="C122" s="380"/>
      <c r="D122" s="383" t="s">
        <v>56</v>
      </c>
      <c r="E122" s="315" t="s">
        <v>1454</v>
      </c>
    </row>
    <row r="123" spans="1:5" x14ac:dyDescent="0.2">
      <c r="A123" s="378"/>
      <c r="B123" s="381"/>
      <c r="C123" s="382"/>
      <c r="D123" s="384"/>
      <c r="E123" s="316" t="s">
        <v>1455</v>
      </c>
    </row>
    <row r="124" spans="1:5" x14ac:dyDescent="0.2">
      <c r="A124" s="385" t="s">
        <v>1510</v>
      </c>
      <c r="B124" s="387" t="s">
        <v>1507</v>
      </c>
      <c r="C124" s="388"/>
      <c r="D124" s="391" t="s">
        <v>56</v>
      </c>
      <c r="E124" s="313" t="s">
        <v>1454</v>
      </c>
    </row>
    <row r="125" spans="1:5" x14ac:dyDescent="0.2">
      <c r="A125" s="386"/>
      <c r="B125" s="389"/>
      <c r="C125" s="390"/>
      <c r="D125" s="392"/>
      <c r="E125" s="314" t="s">
        <v>1455</v>
      </c>
    </row>
    <row r="126" spans="1:5" x14ac:dyDescent="0.2">
      <c r="A126" s="377" t="s">
        <v>1511</v>
      </c>
      <c r="B126" s="379" t="s">
        <v>1507</v>
      </c>
      <c r="C126" s="380"/>
      <c r="D126" s="383" t="s">
        <v>56</v>
      </c>
      <c r="E126" s="315" t="s">
        <v>1454</v>
      </c>
    </row>
    <row r="127" spans="1:5" x14ac:dyDescent="0.2">
      <c r="A127" s="378"/>
      <c r="B127" s="381"/>
      <c r="C127" s="382"/>
      <c r="D127" s="384"/>
      <c r="E127" s="316" t="s">
        <v>1455</v>
      </c>
    </row>
    <row r="128" spans="1:5" x14ac:dyDescent="0.2">
      <c r="A128" s="385" t="s">
        <v>1512</v>
      </c>
      <c r="B128" s="387" t="s">
        <v>1507</v>
      </c>
      <c r="C128" s="388"/>
      <c r="D128" s="391" t="s">
        <v>56</v>
      </c>
      <c r="E128" s="313" t="s">
        <v>1454</v>
      </c>
    </row>
    <row r="129" spans="1:5" x14ac:dyDescent="0.2">
      <c r="A129" s="386"/>
      <c r="B129" s="389"/>
      <c r="C129" s="390"/>
      <c r="D129" s="392"/>
      <c r="E129" s="314" t="s">
        <v>1455</v>
      </c>
    </row>
    <row r="130" spans="1:5" x14ac:dyDescent="0.2">
      <c r="A130" s="377" t="s">
        <v>1513</v>
      </c>
      <c r="B130" s="379" t="s">
        <v>1507</v>
      </c>
      <c r="C130" s="380"/>
      <c r="D130" s="383" t="s">
        <v>56</v>
      </c>
      <c r="E130" s="315" t="s">
        <v>1454</v>
      </c>
    </row>
    <row r="131" spans="1:5" x14ac:dyDescent="0.2">
      <c r="A131" s="378"/>
      <c r="B131" s="381"/>
      <c r="C131" s="382"/>
      <c r="D131" s="384"/>
      <c r="E131" s="316" t="s">
        <v>1455</v>
      </c>
    </row>
    <row r="132" spans="1:5" x14ac:dyDescent="0.2">
      <c r="A132" s="385" t="s">
        <v>1514</v>
      </c>
      <c r="B132" s="387" t="s">
        <v>1515</v>
      </c>
      <c r="C132" s="388"/>
      <c r="D132" s="391" t="s">
        <v>56</v>
      </c>
      <c r="E132" s="313" t="s">
        <v>1454</v>
      </c>
    </row>
    <row r="133" spans="1:5" x14ac:dyDescent="0.2">
      <c r="A133" s="386"/>
      <c r="B133" s="389"/>
      <c r="C133" s="390"/>
      <c r="D133" s="392"/>
      <c r="E133" s="314" t="s">
        <v>1455</v>
      </c>
    </row>
    <row r="134" spans="1:5" x14ac:dyDescent="0.2">
      <c r="A134" s="377" t="s">
        <v>1516</v>
      </c>
      <c r="B134" s="379" t="s">
        <v>1515</v>
      </c>
      <c r="C134" s="380"/>
      <c r="D134" s="383" t="s">
        <v>56</v>
      </c>
      <c r="E134" s="315" t="s">
        <v>1454</v>
      </c>
    </row>
    <row r="135" spans="1:5" x14ac:dyDescent="0.2">
      <c r="A135" s="378"/>
      <c r="B135" s="381"/>
      <c r="C135" s="382"/>
      <c r="D135" s="384"/>
      <c r="E135" s="316" t="s">
        <v>1455</v>
      </c>
    </row>
    <row r="136" spans="1:5" x14ac:dyDescent="0.2">
      <c r="A136" s="385" t="s">
        <v>1517</v>
      </c>
      <c r="B136" s="387" t="s">
        <v>1515</v>
      </c>
      <c r="C136" s="388"/>
      <c r="D136" s="391" t="s">
        <v>56</v>
      </c>
      <c r="E136" s="313" t="s">
        <v>1454</v>
      </c>
    </row>
    <row r="137" spans="1:5" x14ac:dyDescent="0.2">
      <c r="A137" s="386"/>
      <c r="B137" s="389"/>
      <c r="C137" s="390"/>
      <c r="D137" s="392"/>
      <c r="E137" s="314" t="s">
        <v>1455</v>
      </c>
    </row>
    <row r="138" spans="1:5" x14ac:dyDescent="0.2">
      <c r="A138" s="377" t="s">
        <v>1518</v>
      </c>
      <c r="B138" s="379" t="s">
        <v>1515</v>
      </c>
      <c r="C138" s="380"/>
      <c r="D138" s="383" t="s">
        <v>56</v>
      </c>
      <c r="E138" s="315" t="s">
        <v>1454</v>
      </c>
    </row>
    <row r="139" spans="1:5" x14ac:dyDescent="0.2">
      <c r="A139" s="378"/>
      <c r="B139" s="381"/>
      <c r="C139" s="382"/>
      <c r="D139" s="384"/>
      <c r="E139" s="316" t="s">
        <v>1455</v>
      </c>
    </row>
    <row r="140" spans="1:5" x14ac:dyDescent="0.2">
      <c r="A140" s="385" t="s">
        <v>1519</v>
      </c>
      <c r="B140" s="387" t="s">
        <v>1515</v>
      </c>
      <c r="C140" s="388"/>
      <c r="D140" s="391" t="s">
        <v>56</v>
      </c>
      <c r="E140" s="313" t="s">
        <v>1454</v>
      </c>
    </row>
    <row r="141" spans="1:5" x14ac:dyDescent="0.2">
      <c r="A141" s="386"/>
      <c r="B141" s="389"/>
      <c r="C141" s="390"/>
      <c r="D141" s="392"/>
      <c r="E141" s="314" t="s">
        <v>1455</v>
      </c>
    </row>
    <row r="142" spans="1:5" x14ac:dyDescent="0.2">
      <c r="A142" s="377" t="s">
        <v>1520</v>
      </c>
      <c r="B142" s="379" t="s">
        <v>1515</v>
      </c>
      <c r="C142" s="380"/>
      <c r="D142" s="383" t="s">
        <v>56</v>
      </c>
      <c r="E142" s="315" t="s">
        <v>1454</v>
      </c>
    </row>
    <row r="143" spans="1:5" x14ac:dyDescent="0.2">
      <c r="A143" s="378"/>
      <c r="B143" s="381"/>
      <c r="C143" s="382"/>
      <c r="D143" s="384"/>
      <c r="E143" s="316" t="s">
        <v>1455</v>
      </c>
    </row>
    <row r="144" spans="1:5" x14ac:dyDescent="0.2">
      <c r="A144" s="385" t="s">
        <v>1521</v>
      </c>
      <c r="B144" s="387" t="s">
        <v>1515</v>
      </c>
      <c r="C144" s="388"/>
      <c r="D144" s="391" t="s">
        <v>56</v>
      </c>
      <c r="E144" s="313" t="s">
        <v>1454</v>
      </c>
    </row>
    <row r="145" spans="1:5" x14ac:dyDescent="0.2">
      <c r="A145" s="386"/>
      <c r="B145" s="389"/>
      <c r="C145" s="390"/>
      <c r="D145" s="392"/>
      <c r="E145" s="314" t="s">
        <v>1455</v>
      </c>
    </row>
    <row r="146" spans="1:5" x14ac:dyDescent="0.2">
      <c r="A146" s="377" t="s">
        <v>1522</v>
      </c>
      <c r="B146" s="379" t="s">
        <v>1515</v>
      </c>
      <c r="C146" s="380"/>
      <c r="D146" s="383" t="s">
        <v>56</v>
      </c>
      <c r="E146" s="315" t="s">
        <v>1454</v>
      </c>
    </row>
    <row r="147" spans="1:5" x14ac:dyDescent="0.2">
      <c r="A147" s="378"/>
      <c r="B147" s="381"/>
      <c r="C147" s="382"/>
      <c r="D147" s="384"/>
      <c r="E147" s="316" t="s">
        <v>1455</v>
      </c>
    </row>
    <row r="148" spans="1:5" x14ac:dyDescent="0.2">
      <c r="A148" s="385" t="s">
        <v>1523</v>
      </c>
      <c r="B148" s="387" t="s">
        <v>1515</v>
      </c>
      <c r="C148" s="388"/>
      <c r="D148" s="391" t="s">
        <v>56</v>
      </c>
      <c r="E148" s="313" t="s">
        <v>1454</v>
      </c>
    </row>
    <row r="149" spans="1:5" x14ac:dyDescent="0.2">
      <c r="A149" s="386"/>
      <c r="B149" s="389"/>
      <c r="C149" s="390"/>
      <c r="D149" s="392"/>
      <c r="E149" s="314" t="s">
        <v>1455</v>
      </c>
    </row>
    <row r="150" spans="1:5" x14ac:dyDescent="0.2">
      <c r="A150" s="377" t="s">
        <v>1524</v>
      </c>
      <c r="B150" s="379" t="s">
        <v>1515</v>
      </c>
      <c r="C150" s="380"/>
      <c r="D150" s="383" t="s">
        <v>56</v>
      </c>
      <c r="E150" s="315" t="s">
        <v>1454</v>
      </c>
    </row>
    <row r="151" spans="1:5" x14ac:dyDescent="0.2">
      <c r="A151" s="378"/>
      <c r="B151" s="381"/>
      <c r="C151" s="382"/>
      <c r="D151" s="384"/>
      <c r="E151" s="316" t="s">
        <v>1455</v>
      </c>
    </row>
    <row r="152" spans="1:5" x14ac:dyDescent="0.2">
      <c r="A152" s="385" t="s">
        <v>1525</v>
      </c>
      <c r="B152" s="387" t="s">
        <v>1515</v>
      </c>
      <c r="C152" s="388"/>
      <c r="D152" s="391" t="s">
        <v>56</v>
      </c>
      <c r="E152" s="313" t="s">
        <v>1454</v>
      </c>
    </row>
    <row r="153" spans="1:5" x14ac:dyDescent="0.2">
      <c r="A153" s="386"/>
      <c r="B153" s="389"/>
      <c r="C153" s="390"/>
      <c r="D153" s="392"/>
      <c r="E153" s="314" t="s">
        <v>1455</v>
      </c>
    </row>
    <row r="154" spans="1:5" x14ac:dyDescent="0.2">
      <c r="A154" s="377" t="s">
        <v>1526</v>
      </c>
      <c r="B154" s="379" t="s">
        <v>1515</v>
      </c>
      <c r="C154" s="380"/>
      <c r="D154" s="383" t="s">
        <v>56</v>
      </c>
      <c r="E154" s="315" t="s">
        <v>1454</v>
      </c>
    </row>
    <row r="155" spans="1:5" x14ac:dyDescent="0.2">
      <c r="A155" s="378"/>
      <c r="B155" s="381"/>
      <c r="C155" s="382"/>
      <c r="D155" s="384"/>
      <c r="E155" s="316" t="s">
        <v>1455</v>
      </c>
    </row>
    <row r="156" spans="1:5" x14ac:dyDescent="0.2">
      <c r="A156" s="385" t="s">
        <v>1527</v>
      </c>
      <c r="B156" s="387" t="s">
        <v>1515</v>
      </c>
      <c r="C156" s="388"/>
      <c r="D156" s="391" t="s">
        <v>56</v>
      </c>
      <c r="E156" s="313" t="s">
        <v>1454</v>
      </c>
    </row>
    <row r="157" spans="1:5" x14ac:dyDescent="0.2">
      <c r="A157" s="386"/>
      <c r="B157" s="389"/>
      <c r="C157" s="390"/>
      <c r="D157" s="392"/>
      <c r="E157" s="314" t="s">
        <v>1455</v>
      </c>
    </row>
    <row r="158" spans="1:5" x14ac:dyDescent="0.2">
      <c r="A158" s="377" t="s">
        <v>1528</v>
      </c>
      <c r="B158" s="379" t="s">
        <v>1515</v>
      </c>
      <c r="C158" s="380"/>
      <c r="D158" s="383" t="s">
        <v>56</v>
      </c>
      <c r="E158" s="315" t="s">
        <v>1454</v>
      </c>
    </row>
    <row r="159" spans="1:5" x14ac:dyDescent="0.2">
      <c r="A159" s="378"/>
      <c r="B159" s="381"/>
      <c r="C159" s="382"/>
      <c r="D159" s="384"/>
      <c r="E159" s="316" t="s">
        <v>1455</v>
      </c>
    </row>
    <row r="160" spans="1:5" x14ac:dyDescent="0.2">
      <c r="A160" s="385" t="s">
        <v>1529</v>
      </c>
      <c r="B160" s="387" t="s">
        <v>1530</v>
      </c>
      <c r="C160" s="388"/>
      <c r="D160" s="391" t="s">
        <v>56</v>
      </c>
      <c r="E160" s="313" t="s">
        <v>1454</v>
      </c>
    </row>
    <row r="161" spans="1:5" x14ac:dyDescent="0.2">
      <c r="A161" s="386"/>
      <c r="B161" s="389"/>
      <c r="C161" s="390"/>
      <c r="D161" s="392"/>
      <c r="E161" s="314" t="s">
        <v>1455</v>
      </c>
    </row>
    <row r="162" spans="1:5" x14ac:dyDescent="0.2">
      <c r="A162" s="377" t="s">
        <v>1531</v>
      </c>
      <c r="B162" s="379" t="s">
        <v>1530</v>
      </c>
      <c r="C162" s="380"/>
      <c r="D162" s="383" t="s">
        <v>56</v>
      </c>
      <c r="E162" s="315" t="s">
        <v>1454</v>
      </c>
    </row>
    <row r="163" spans="1:5" x14ac:dyDescent="0.2">
      <c r="A163" s="378"/>
      <c r="B163" s="381"/>
      <c r="C163" s="382"/>
      <c r="D163" s="384"/>
      <c r="E163" s="316" t="s">
        <v>1455</v>
      </c>
    </row>
    <row r="164" spans="1:5" x14ac:dyDescent="0.2">
      <c r="A164" s="385" t="s">
        <v>1532</v>
      </c>
      <c r="B164" s="387" t="s">
        <v>1530</v>
      </c>
      <c r="C164" s="388"/>
      <c r="D164" s="391" t="s">
        <v>56</v>
      </c>
      <c r="E164" s="313" t="s">
        <v>1454</v>
      </c>
    </row>
    <row r="165" spans="1:5" x14ac:dyDescent="0.2">
      <c r="A165" s="386"/>
      <c r="B165" s="389"/>
      <c r="C165" s="390"/>
      <c r="D165" s="392"/>
      <c r="E165" s="314" t="s">
        <v>1455</v>
      </c>
    </row>
    <row r="166" spans="1:5" x14ac:dyDescent="0.2">
      <c r="A166" s="377" t="s">
        <v>1533</v>
      </c>
      <c r="B166" s="379" t="s">
        <v>1530</v>
      </c>
      <c r="C166" s="380"/>
      <c r="D166" s="383" t="s">
        <v>56</v>
      </c>
      <c r="E166" s="315" t="s">
        <v>1454</v>
      </c>
    </row>
    <row r="167" spans="1:5" x14ac:dyDescent="0.2">
      <c r="A167" s="378"/>
      <c r="B167" s="381"/>
      <c r="C167" s="382"/>
      <c r="D167" s="384"/>
      <c r="E167" s="316" t="s">
        <v>1455</v>
      </c>
    </row>
    <row r="168" spans="1:5" x14ac:dyDescent="0.2">
      <c r="A168" s="385" t="s">
        <v>1534</v>
      </c>
      <c r="B168" s="387" t="s">
        <v>1530</v>
      </c>
      <c r="C168" s="388"/>
      <c r="D168" s="391" t="s">
        <v>56</v>
      </c>
      <c r="E168" s="313" t="s">
        <v>1454</v>
      </c>
    </row>
    <row r="169" spans="1:5" x14ac:dyDescent="0.2">
      <c r="A169" s="386"/>
      <c r="B169" s="389"/>
      <c r="C169" s="390"/>
      <c r="D169" s="392"/>
      <c r="E169" s="314" t="s">
        <v>1455</v>
      </c>
    </row>
    <row r="170" spans="1:5" x14ac:dyDescent="0.2">
      <c r="A170" s="377" t="s">
        <v>1535</v>
      </c>
      <c r="B170" s="379" t="s">
        <v>1530</v>
      </c>
      <c r="C170" s="380"/>
      <c r="D170" s="383" t="s">
        <v>56</v>
      </c>
      <c r="E170" s="315" t="s">
        <v>1454</v>
      </c>
    </row>
    <row r="171" spans="1:5" x14ac:dyDescent="0.2">
      <c r="A171" s="378"/>
      <c r="B171" s="381"/>
      <c r="C171" s="382"/>
      <c r="D171" s="384"/>
      <c r="E171" s="316" t="s">
        <v>1455</v>
      </c>
    </row>
    <row r="172" spans="1:5" x14ac:dyDescent="0.2">
      <c r="A172" s="385" t="s">
        <v>1536</v>
      </c>
      <c r="B172" s="387" t="s">
        <v>1530</v>
      </c>
      <c r="C172" s="388"/>
      <c r="D172" s="391" t="s">
        <v>56</v>
      </c>
      <c r="E172" s="313" t="s">
        <v>1454</v>
      </c>
    </row>
    <row r="173" spans="1:5" x14ac:dyDescent="0.2">
      <c r="A173" s="386"/>
      <c r="B173" s="389"/>
      <c r="C173" s="390"/>
      <c r="D173" s="392"/>
      <c r="E173" s="314" t="s">
        <v>1455</v>
      </c>
    </row>
    <row r="174" spans="1:5" x14ac:dyDescent="0.2">
      <c r="A174" s="377" t="s">
        <v>1537</v>
      </c>
      <c r="B174" s="379" t="s">
        <v>1530</v>
      </c>
      <c r="C174" s="380"/>
      <c r="D174" s="383" t="s">
        <v>56</v>
      </c>
      <c r="E174" s="315" t="s">
        <v>1454</v>
      </c>
    </row>
    <row r="175" spans="1:5" x14ac:dyDescent="0.2">
      <c r="A175" s="378"/>
      <c r="B175" s="381"/>
      <c r="C175" s="382"/>
      <c r="D175" s="384"/>
      <c r="E175" s="316" t="s">
        <v>1455</v>
      </c>
    </row>
    <row r="176" spans="1:5" x14ac:dyDescent="0.2">
      <c r="A176" s="385" t="s">
        <v>1538</v>
      </c>
      <c r="B176" s="387" t="s">
        <v>1530</v>
      </c>
      <c r="C176" s="388"/>
      <c r="D176" s="391" t="s">
        <v>56</v>
      </c>
      <c r="E176" s="313" t="s">
        <v>1454</v>
      </c>
    </row>
    <row r="177" spans="1:5" x14ac:dyDescent="0.2">
      <c r="A177" s="386"/>
      <c r="B177" s="389"/>
      <c r="C177" s="390"/>
      <c r="D177" s="392"/>
      <c r="E177" s="314" t="s">
        <v>1455</v>
      </c>
    </row>
    <row r="178" spans="1:5" x14ac:dyDescent="0.2">
      <c r="A178" s="377" t="s">
        <v>1539</v>
      </c>
      <c r="B178" s="379" t="s">
        <v>1540</v>
      </c>
      <c r="C178" s="380"/>
      <c r="D178" s="383" t="s">
        <v>56</v>
      </c>
      <c r="E178" s="315" t="s">
        <v>1454</v>
      </c>
    </row>
    <row r="179" spans="1:5" x14ac:dyDescent="0.2">
      <c r="A179" s="378"/>
      <c r="B179" s="381"/>
      <c r="C179" s="382"/>
      <c r="D179" s="384"/>
      <c r="E179" s="316" t="s">
        <v>1455</v>
      </c>
    </row>
    <row r="180" spans="1:5" x14ac:dyDescent="0.2">
      <c r="A180" s="385" t="s">
        <v>1541</v>
      </c>
      <c r="B180" s="387" t="s">
        <v>1540</v>
      </c>
      <c r="C180" s="388"/>
      <c r="D180" s="391" t="s">
        <v>56</v>
      </c>
      <c r="E180" s="313" t="s">
        <v>1454</v>
      </c>
    </row>
    <row r="181" spans="1:5" x14ac:dyDescent="0.2">
      <c r="A181" s="386"/>
      <c r="B181" s="389"/>
      <c r="C181" s="390"/>
      <c r="D181" s="392"/>
      <c r="E181" s="314" t="s">
        <v>1455</v>
      </c>
    </row>
    <row r="182" spans="1:5" x14ac:dyDescent="0.2">
      <c r="A182" s="377" t="s">
        <v>1542</v>
      </c>
      <c r="B182" s="379" t="s">
        <v>1540</v>
      </c>
      <c r="C182" s="380"/>
      <c r="D182" s="383" t="s">
        <v>56</v>
      </c>
      <c r="E182" s="315" t="s">
        <v>1454</v>
      </c>
    </row>
    <row r="183" spans="1:5" x14ac:dyDescent="0.2">
      <c r="A183" s="378"/>
      <c r="B183" s="381"/>
      <c r="C183" s="382"/>
      <c r="D183" s="384"/>
      <c r="E183" s="316" t="s">
        <v>1455</v>
      </c>
    </row>
    <row r="184" spans="1:5" x14ac:dyDescent="0.2">
      <c r="A184" s="385" t="s">
        <v>1543</v>
      </c>
      <c r="B184" s="387" t="s">
        <v>1540</v>
      </c>
      <c r="C184" s="388"/>
      <c r="D184" s="391" t="s">
        <v>56</v>
      </c>
      <c r="E184" s="313" t="s">
        <v>1454</v>
      </c>
    </row>
    <row r="185" spans="1:5" x14ac:dyDescent="0.2">
      <c r="A185" s="386"/>
      <c r="B185" s="389"/>
      <c r="C185" s="390"/>
      <c r="D185" s="392"/>
      <c r="E185" s="314" t="s">
        <v>1455</v>
      </c>
    </row>
    <row r="186" spans="1:5" x14ac:dyDescent="0.2">
      <c r="A186" s="377" t="s">
        <v>1544</v>
      </c>
      <c r="B186" s="379" t="s">
        <v>1540</v>
      </c>
      <c r="C186" s="380"/>
      <c r="D186" s="383" t="s">
        <v>56</v>
      </c>
      <c r="E186" s="315" t="s">
        <v>1454</v>
      </c>
    </row>
    <row r="187" spans="1:5" x14ac:dyDescent="0.2">
      <c r="A187" s="378"/>
      <c r="B187" s="381"/>
      <c r="C187" s="382"/>
      <c r="D187" s="384"/>
      <c r="E187" s="316" t="s">
        <v>1455</v>
      </c>
    </row>
    <row r="188" spans="1:5" x14ac:dyDescent="0.2">
      <c r="A188" s="385" t="s">
        <v>1545</v>
      </c>
      <c r="B188" s="387" t="s">
        <v>1540</v>
      </c>
      <c r="C188" s="388"/>
      <c r="D188" s="391" t="s">
        <v>56</v>
      </c>
      <c r="E188" s="313" t="s">
        <v>1454</v>
      </c>
    </row>
    <row r="189" spans="1:5" x14ac:dyDescent="0.2">
      <c r="A189" s="386"/>
      <c r="B189" s="389"/>
      <c r="C189" s="390"/>
      <c r="D189" s="392"/>
      <c r="E189" s="314" t="s">
        <v>1455</v>
      </c>
    </row>
    <row r="190" spans="1:5" x14ac:dyDescent="0.2">
      <c r="A190" s="377" t="s">
        <v>1546</v>
      </c>
      <c r="B190" s="379" t="s">
        <v>1540</v>
      </c>
      <c r="C190" s="380"/>
      <c r="D190" s="383" t="s">
        <v>56</v>
      </c>
      <c r="E190" s="315" t="s">
        <v>1454</v>
      </c>
    </row>
    <row r="191" spans="1:5" x14ac:dyDescent="0.2">
      <c r="A191" s="378"/>
      <c r="B191" s="381"/>
      <c r="C191" s="382"/>
      <c r="D191" s="384"/>
      <c r="E191" s="316" t="s">
        <v>1455</v>
      </c>
    </row>
    <row r="192" spans="1:5" x14ac:dyDescent="0.2">
      <c r="A192" s="385" t="s">
        <v>1547</v>
      </c>
      <c r="B192" s="387" t="s">
        <v>1540</v>
      </c>
      <c r="C192" s="388"/>
      <c r="D192" s="391" t="s">
        <v>56</v>
      </c>
      <c r="E192" s="313" t="s">
        <v>1454</v>
      </c>
    </row>
    <row r="193" spans="1:5" x14ac:dyDescent="0.2">
      <c r="A193" s="386"/>
      <c r="B193" s="389"/>
      <c r="C193" s="390"/>
      <c r="D193" s="392"/>
      <c r="E193" s="314" t="s">
        <v>1455</v>
      </c>
    </row>
    <row r="194" spans="1:5" x14ac:dyDescent="0.2">
      <c r="A194" s="377" t="s">
        <v>1548</v>
      </c>
      <c r="B194" s="379" t="s">
        <v>1540</v>
      </c>
      <c r="C194" s="380"/>
      <c r="D194" s="383" t="s">
        <v>56</v>
      </c>
      <c r="E194" s="315" t="s">
        <v>1454</v>
      </c>
    </row>
    <row r="195" spans="1:5" x14ac:dyDescent="0.2">
      <c r="A195" s="378"/>
      <c r="B195" s="381"/>
      <c r="C195" s="382"/>
      <c r="D195" s="384"/>
      <c r="E195" s="316" t="s">
        <v>1455</v>
      </c>
    </row>
    <row r="196" spans="1:5" x14ac:dyDescent="0.2">
      <c r="A196" s="385" t="s">
        <v>1549</v>
      </c>
      <c r="B196" s="387" t="s">
        <v>1540</v>
      </c>
      <c r="C196" s="388"/>
      <c r="D196" s="391" t="s">
        <v>56</v>
      </c>
      <c r="E196" s="313" t="s">
        <v>1454</v>
      </c>
    </row>
    <row r="197" spans="1:5" x14ac:dyDescent="0.2">
      <c r="A197" s="386"/>
      <c r="B197" s="389"/>
      <c r="C197" s="390"/>
      <c r="D197" s="392"/>
      <c r="E197" s="314" t="s">
        <v>1455</v>
      </c>
    </row>
    <row r="198" spans="1:5" x14ac:dyDescent="0.2">
      <c r="A198" s="377" t="s">
        <v>1550</v>
      </c>
      <c r="B198" s="379" t="s">
        <v>1540</v>
      </c>
      <c r="C198" s="380"/>
      <c r="D198" s="383" t="s">
        <v>56</v>
      </c>
      <c r="E198" s="315" t="s">
        <v>1454</v>
      </c>
    </row>
    <row r="199" spans="1:5" x14ac:dyDescent="0.2">
      <c r="A199" s="378"/>
      <c r="B199" s="381"/>
      <c r="C199" s="382"/>
      <c r="D199" s="384"/>
      <c r="E199" s="316" t="s">
        <v>1455</v>
      </c>
    </row>
    <row r="200" spans="1:5" x14ac:dyDescent="0.2">
      <c r="A200" s="385" t="s">
        <v>1551</v>
      </c>
      <c r="B200" s="387" t="s">
        <v>1540</v>
      </c>
      <c r="C200" s="388"/>
      <c r="D200" s="391" t="s">
        <v>56</v>
      </c>
      <c r="E200" s="313" t="s">
        <v>1454</v>
      </c>
    </row>
    <row r="201" spans="1:5" x14ac:dyDescent="0.2">
      <c r="A201" s="386"/>
      <c r="B201" s="389"/>
      <c r="C201" s="390"/>
      <c r="D201" s="392"/>
      <c r="E201" s="314" t="s">
        <v>1455</v>
      </c>
    </row>
    <row r="202" spans="1:5" x14ac:dyDescent="0.2">
      <c r="A202" s="377" t="s">
        <v>1552</v>
      </c>
      <c r="B202" s="379" t="s">
        <v>1540</v>
      </c>
      <c r="C202" s="380"/>
      <c r="D202" s="383" t="s">
        <v>56</v>
      </c>
      <c r="E202" s="315" t="s">
        <v>1454</v>
      </c>
    </row>
    <row r="203" spans="1:5" x14ac:dyDescent="0.2">
      <c r="A203" s="378"/>
      <c r="B203" s="381"/>
      <c r="C203" s="382"/>
      <c r="D203" s="384"/>
      <c r="E203" s="316" t="s">
        <v>1455</v>
      </c>
    </row>
    <row r="204" spans="1:5" x14ac:dyDescent="0.2">
      <c r="A204" s="385" t="s">
        <v>1553</v>
      </c>
      <c r="B204" s="387" t="s">
        <v>1540</v>
      </c>
      <c r="C204" s="388"/>
      <c r="D204" s="391" t="s">
        <v>56</v>
      </c>
      <c r="E204" s="313" t="s">
        <v>1454</v>
      </c>
    </row>
    <row r="205" spans="1:5" x14ac:dyDescent="0.2">
      <c r="A205" s="386"/>
      <c r="B205" s="389"/>
      <c r="C205" s="390"/>
      <c r="D205" s="392"/>
      <c r="E205" s="314" t="s">
        <v>1455</v>
      </c>
    </row>
    <row r="206" spans="1:5" x14ac:dyDescent="0.2">
      <c r="A206" s="377" t="s">
        <v>1554</v>
      </c>
      <c r="B206" s="379" t="s">
        <v>1555</v>
      </c>
      <c r="C206" s="380"/>
      <c r="D206" s="383" t="s">
        <v>56</v>
      </c>
      <c r="E206" s="315" t="s">
        <v>1454</v>
      </c>
    </row>
    <row r="207" spans="1:5" x14ac:dyDescent="0.2">
      <c r="A207" s="378"/>
      <c r="B207" s="381"/>
      <c r="C207" s="382"/>
      <c r="D207" s="384"/>
      <c r="E207" s="316" t="s">
        <v>1455</v>
      </c>
    </row>
    <row r="208" spans="1:5" x14ac:dyDescent="0.2">
      <c r="A208" s="385" t="s">
        <v>1556</v>
      </c>
      <c r="B208" s="387" t="s">
        <v>1555</v>
      </c>
      <c r="C208" s="388"/>
      <c r="D208" s="391" t="s">
        <v>56</v>
      </c>
      <c r="E208" s="313" t="s">
        <v>1454</v>
      </c>
    </row>
    <row r="209" spans="1:5" x14ac:dyDescent="0.2">
      <c r="A209" s="386"/>
      <c r="B209" s="389"/>
      <c r="C209" s="390"/>
      <c r="D209" s="392"/>
      <c r="E209" s="314" t="s">
        <v>1455</v>
      </c>
    </row>
    <row r="210" spans="1:5" x14ac:dyDescent="0.2">
      <c r="A210" s="377" t="s">
        <v>1557</v>
      </c>
      <c r="B210" s="379" t="s">
        <v>1540</v>
      </c>
      <c r="C210" s="380"/>
      <c r="D210" s="383" t="s">
        <v>56</v>
      </c>
      <c r="E210" s="315" t="s">
        <v>1454</v>
      </c>
    </row>
    <row r="211" spans="1:5" x14ac:dyDescent="0.2">
      <c r="A211" s="378"/>
      <c r="B211" s="381"/>
      <c r="C211" s="382"/>
      <c r="D211" s="384"/>
      <c r="E211" s="316" t="s">
        <v>1455</v>
      </c>
    </row>
    <row r="212" spans="1:5" x14ac:dyDescent="0.2">
      <c r="A212" s="385" t="s">
        <v>1558</v>
      </c>
      <c r="B212" s="387" t="s">
        <v>1540</v>
      </c>
      <c r="C212" s="388"/>
      <c r="D212" s="391" t="s">
        <v>56</v>
      </c>
      <c r="E212" s="313" t="s">
        <v>1454</v>
      </c>
    </row>
    <row r="213" spans="1:5" x14ac:dyDescent="0.2">
      <c r="A213" s="386"/>
      <c r="B213" s="389"/>
      <c r="C213" s="390"/>
      <c r="D213" s="392"/>
      <c r="E213" s="314" t="s">
        <v>1455</v>
      </c>
    </row>
    <row r="214" spans="1:5" x14ac:dyDescent="0.2">
      <c r="A214" s="377" t="s">
        <v>1559</v>
      </c>
      <c r="B214" s="379" t="s">
        <v>1555</v>
      </c>
      <c r="C214" s="380"/>
      <c r="D214" s="383" t="s">
        <v>56</v>
      </c>
      <c r="E214" s="315" t="s">
        <v>1454</v>
      </c>
    </row>
    <row r="215" spans="1:5" x14ac:dyDescent="0.2">
      <c r="A215" s="378"/>
      <c r="B215" s="381"/>
      <c r="C215" s="382"/>
      <c r="D215" s="384"/>
      <c r="E215" s="316" t="s">
        <v>1455</v>
      </c>
    </row>
    <row r="216" spans="1:5" x14ac:dyDescent="0.2">
      <c r="A216" s="385" t="s">
        <v>1560</v>
      </c>
      <c r="B216" s="387" t="s">
        <v>1561</v>
      </c>
      <c r="C216" s="388"/>
      <c r="D216" s="391" t="s">
        <v>56</v>
      </c>
      <c r="E216" s="313" t="s">
        <v>1454</v>
      </c>
    </row>
    <row r="217" spans="1:5" x14ac:dyDescent="0.2">
      <c r="A217" s="386"/>
      <c r="B217" s="389"/>
      <c r="C217" s="390"/>
      <c r="D217" s="392"/>
      <c r="E217" s="314" t="s">
        <v>1455</v>
      </c>
    </row>
    <row r="218" spans="1:5" x14ac:dyDescent="0.2">
      <c r="A218" s="377" t="s">
        <v>1562</v>
      </c>
      <c r="B218" s="379" t="s">
        <v>1561</v>
      </c>
      <c r="C218" s="380"/>
      <c r="D218" s="383" t="s">
        <v>56</v>
      </c>
      <c r="E218" s="315" t="s">
        <v>1454</v>
      </c>
    </row>
    <row r="219" spans="1:5" x14ac:dyDescent="0.2">
      <c r="A219" s="378"/>
      <c r="B219" s="381"/>
      <c r="C219" s="382"/>
      <c r="D219" s="384"/>
      <c r="E219" s="316" t="s">
        <v>1455</v>
      </c>
    </row>
    <row r="220" spans="1:5" x14ac:dyDescent="0.2">
      <c r="A220" s="385" t="s">
        <v>1563</v>
      </c>
      <c r="B220" s="387" t="s">
        <v>1561</v>
      </c>
      <c r="C220" s="388"/>
      <c r="D220" s="391" t="s">
        <v>56</v>
      </c>
      <c r="E220" s="313" t="s">
        <v>1454</v>
      </c>
    </row>
    <row r="221" spans="1:5" x14ac:dyDescent="0.2">
      <c r="A221" s="386"/>
      <c r="B221" s="389"/>
      <c r="C221" s="390"/>
      <c r="D221" s="392"/>
      <c r="E221" s="314" t="s">
        <v>1455</v>
      </c>
    </row>
    <row r="222" spans="1:5" x14ac:dyDescent="0.2">
      <c r="A222" s="377" t="s">
        <v>1564</v>
      </c>
      <c r="B222" s="379" t="s">
        <v>1561</v>
      </c>
      <c r="C222" s="380"/>
      <c r="D222" s="383" t="s">
        <v>56</v>
      </c>
      <c r="E222" s="315" t="s">
        <v>1454</v>
      </c>
    </row>
    <row r="223" spans="1:5" x14ac:dyDescent="0.2">
      <c r="A223" s="378"/>
      <c r="B223" s="381"/>
      <c r="C223" s="382"/>
      <c r="D223" s="384"/>
      <c r="E223" s="316" t="s">
        <v>1455</v>
      </c>
    </row>
    <row r="224" spans="1:5" x14ac:dyDescent="0.2">
      <c r="A224" s="385" t="s">
        <v>1565</v>
      </c>
      <c r="B224" s="387" t="s">
        <v>1561</v>
      </c>
      <c r="C224" s="388"/>
      <c r="D224" s="391" t="s">
        <v>56</v>
      </c>
      <c r="E224" s="313" t="s">
        <v>1454</v>
      </c>
    </row>
    <row r="225" spans="1:5" x14ac:dyDescent="0.2">
      <c r="A225" s="386"/>
      <c r="B225" s="389"/>
      <c r="C225" s="390"/>
      <c r="D225" s="392"/>
      <c r="E225" s="314" t="s">
        <v>1455</v>
      </c>
    </row>
    <row r="226" spans="1:5" x14ac:dyDescent="0.2">
      <c r="A226" s="377" t="s">
        <v>1566</v>
      </c>
      <c r="B226" s="379" t="s">
        <v>1561</v>
      </c>
      <c r="C226" s="380"/>
      <c r="D226" s="383" t="s">
        <v>56</v>
      </c>
      <c r="E226" s="315" t="s">
        <v>1454</v>
      </c>
    </row>
    <row r="227" spans="1:5" x14ac:dyDescent="0.2">
      <c r="A227" s="378"/>
      <c r="B227" s="381"/>
      <c r="C227" s="382"/>
      <c r="D227" s="384"/>
      <c r="E227" s="316" t="s">
        <v>1455</v>
      </c>
    </row>
    <row r="228" spans="1:5" x14ac:dyDescent="0.2">
      <c r="A228" s="385" t="s">
        <v>1567</v>
      </c>
      <c r="B228" s="387" t="s">
        <v>1561</v>
      </c>
      <c r="C228" s="388"/>
      <c r="D228" s="391" t="s">
        <v>56</v>
      </c>
      <c r="E228" s="313" t="s">
        <v>1454</v>
      </c>
    </row>
    <row r="229" spans="1:5" x14ac:dyDescent="0.2">
      <c r="A229" s="386"/>
      <c r="B229" s="389"/>
      <c r="C229" s="390"/>
      <c r="D229" s="392"/>
      <c r="E229" s="314" t="s">
        <v>1455</v>
      </c>
    </row>
    <row r="230" spans="1:5" x14ac:dyDescent="0.2">
      <c r="A230" s="377" t="s">
        <v>1568</v>
      </c>
      <c r="B230" s="379" t="s">
        <v>1561</v>
      </c>
      <c r="C230" s="380"/>
      <c r="D230" s="383" t="s">
        <v>56</v>
      </c>
      <c r="E230" s="315" t="s">
        <v>1454</v>
      </c>
    </row>
    <row r="231" spans="1:5" x14ac:dyDescent="0.2">
      <c r="A231" s="378"/>
      <c r="B231" s="381"/>
      <c r="C231" s="382"/>
      <c r="D231" s="384"/>
      <c r="E231" s="316" t="s">
        <v>1455</v>
      </c>
    </row>
    <row r="232" spans="1:5" x14ac:dyDescent="0.2">
      <c r="A232" s="385" t="s">
        <v>1569</v>
      </c>
      <c r="B232" s="387" t="s">
        <v>1561</v>
      </c>
      <c r="C232" s="388"/>
      <c r="D232" s="391" t="s">
        <v>56</v>
      </c>
      <c r="E232" s="313" t="s">
        <v>1454</v>
      </c>
    </row>
    <row r="233" spans="1:5" x14ac:dyDescent="0.2">
      <c r="A233" s="386"/>
      <c r="B233" s="389"/>
      <c r="C233" s="390"/>
      <c r="D233" s="392"/>
      <c r="E233" s="314" t="s">
        <v>1455</v>
      </c>
    </row>
    <row r="234" spans="1:5" x14ac:dyDescent="0.2">
      <c r="A234" s="377" t="s">
        <v>1570</v>
      </c>
      <c r="B234" s="379" t="s">
        <v>1561</v>
      </c>
      <c r="C234" s="380"/>
      <c r="D234" s="383" t="s">
        <v>56</v>
      </c>
      <c r="E234" s="315" t="s">
        <v>1454</v>
      </c>
    </row>
    <row r="235" spans="1:5" x14ac:dyDescent="0.2">
      <c r="A235" s="378"/>
      <c r="B235" s="381"/>
      <c r="C235" s="382"/>
      <c r="D235" s="384"/>
      <c r="E235" s="316" t="s">
        <v>1455</v>
      </c>
    </row>
    <row r="236" spans="1:5" x14ac:dyDescent="0.2">
      <c r="A236" s="385" t="s">
        <v>1571</v>
      </c>
      <c r="B236" s="387" t="s">
        <v>1561</v>
      </c>
      <c r="C236" s="388"/>
      <c r="D236" s="391" t="s">
        <v>56</v>
      </c>
      <c r="E236" s="313" t="s">
        <v>1454</v>
      </c>
    </row>
    <row r="237" spans="1:5" x14ac:dyDescent="0.2">
      <c r="A237" s="386"/>
      <c r="B237" s="389"/>
      <c r="C237" s="390"/>
      <c r="D237" s="392"/>
      <c r="E237" s="314" t="s">
        <v>1455</v>
      </c>
    </row>
    <row r="238" spans="1:5" x14ac:dyDescent="0.2">
      <c r="A238" s="377" t="s">
        <v>1572</v>
      </c>
      <c r="B238" s="379" t="s">
        <v>1561</v>
      </c>
      <c r="C238" s="380"/>
      <c r="D238" s="383" t="s">
        <v>56</v>
      </c>
      <c r="E238" s="315" t="s">
        <v>1454</v>
      </c>
    </row>
    <row r="239" spans="1:5" x14ac:dyDescent="0.2">
      <c r="A239" s="378"/>
      <c r="B239" s="381"/>
      <c r="C239" s="382"/>
      <c r="D239" s="384"/>
      <c r="E239" s="316" t="s">
        <v>1455</v>
      </c>
    </row>
    <row r="240" spans="1:5" x14ac:dyDescent="0.2">
      <c r="A240" s="385" t="s">
        <v>1573</v>
      </c>
      <c r="B240" s="387" t="s">
        <v>1561</v>
      </c>
      <c r="C240" s="388"/>
      <c r="D240" s="391" t="s">
        <v>56</v>
      </c>
      <c r="E240" s="313" t="s">
        <v>1454</v>
      </c>
    </row>
    <row r="241" spans="1:5" x14ac:dyDescent="0.2">
      <c r="A241" s="386"/>
      <c r="B241" s="389"/>
      <c r="C241" s="390"/>
      <c r="D241" s="392"/>
      <c r="E241" s="314" t="s">
        <v>1455</v>
      </c>
    </row>
    <row r="242" spans="1:5" x14ac:dyDescent="0.2">
      <c r="A242" s="377" t="s">
        <v>1574</v>
      </c>
      <c r="B242" s="379" t="s">
        <v>1561</v>
      </c>
      <c r="C242" s="380"/>
      <c r="D242" s="383" t="s">
        <v>56</v>
      </c>
      <c r="E242" s="315" t="s">
        <v>1454</v>
      </c>
    </row>
    <row r="243" spans="1:5" x14ac:dyDescent="0.2">
      <c r="A243" s="378"/>
      <c r="B243" s="381"/>
      <c r="C243" s="382"/>
      <c r="D243" s="384"/>
      <c r="E243" s="316" t="s">
        <v>1455</v>
      </c>
    </row>
    <row r="244" spans="1:5" x14ac:dyDescent="0.2">
      <c r="A244" s="385" t="s">
        <v>1575</v>
      </c>
      <c r="B244" s="387" t="s">
        <v>1561</v>
      </c>
      <c r="C244" s="388"/>
      <c r="D244" s="391" t="s">
        <v>56</v>
      </c>
      <c r="E244" s="313" t="s">
        <v>1454</v>
      </c>
    </row>
    <row r="245" spans="1:5" x14ac:dyDescent="0.2">
      <c r="A245" s="386"/>
      <c r="B245" s="389"/>
      <c r="C245" s="390"/>
      <c r="D245" s="392"/>
      <c r="E245" s="314" t="s">
        <v>1455</v>
      </c>
    </row>
    <row r="246" spans="1:5" x14ac:dyDescent="0.2">
      <c r="A246" s="377" t="s">
        <v>1576</v>
      </c>
      <c r="B246" s="379" t="s">
        <v>1561</v>
      </c>
      <c r="C246" s="380"/>
      <c r="D246" s="383" t="s">
        <v>56</v>
      </c>
      <c r="E246" s="315" t="s">
        <v>1454</v>
      </c>
    </row>
    <row r="247" spans="1:5" x14ac:dyDescent="0.2">
      <c r="A247" s="378"/>
      <c r="B247" s="381"/>
      <c r="C247" s="382"/>
      <c r="D247" s="384"/>
      <c r="E247" s="316" t="s">
        <v>1455</v>
      </c>
    </row>
    <row r="248" spans="1:5" x14ac:dyDescent="0.2">
      <c r="A248" s="385" t="s">
        <v>1577</v>
      </c>
      <c r="B248" s="387" t="s">
        <v>1561</v>
      </c>
      <c r="C248" s="388"/>
      <c r="D248" s="391" t="s">
        <v>56</v>
      </c>
      <c r="E248" s="313" t="s">
        <v>1454</v>
      </c>
    </row>
    <row r="249" spans="1:5" x14ac:dyDescent="0.2">
      <c r="A249" s="386"/>
      <c r="B249" s="389"/>
      <c r="C249" s="390"/>
      <c r="D249" s="392"/>
      <c r="E249" s="314" t="s">
        <v>1455</v>
      </c>
    </row>
    <row r="250" spans="1:5" x14ac:dyDescent="0.2">
      <c r="A250" s="377" t="s">
        <v>1578</v>
      </c>
      <c r="B250" s="379" t="s">
        <v>1561</v>
      </c>
      <c r="C250" s="380"/>
      <c r="D250" s="383" t="s">
        <v>56</v>
      </c>
      <c r="E250" s="315" t="s">
        <v>1454</v>
      </c>
    </row>
    <row r="251" spans="1:5" x14ac:dyDescent="0.2">
      <c r="A251" s="378"/>
      <c r="B251" s="381"/>
      <c r="C251" s="382"/>
      <c r="D251" s="384"/>
      <c r="E251" s="316" t="s">
        <v>1455</v>
      </c>
    </row>
    <row r="252" spans="1:5" x14ac:dyDescent="0.2">
      <c r="A252" s="385" t="s">
        <v>1579</v>
      </c>
      <c r="B252" s="387" t="s">
        <v>1580</v>
      </c>
      <c r="C252" s="388"/>
      <c r="D252" s="391" t="s">
        <v>56</v>
      </c>
      <c r="E252" s="313" t="s">
        <v>1454</v>
      </c>
    </row>
    <row r="253" spans="1:5" x14ac:dyDescent="0.2">
      <c r="A253" s="386"/>
      <c r="B253" s="389"/>
      <c r="C253" s="390"/>
      <c r="D253" s="392"/>
      <c r="E253" s="314" t="s">
        <v>1455</v>
      </c>
    </row>
    <row r="254" spans="1:5" x14ac:dyDescent="0.2">
      <c r="A254" s="377" t="s">
        <v>1581</v>
      </c>
      <c r="B254" s="379" t="s">
        <v>1580</v>
      </c>
      <c r="C254" s="380"/>
      <c r="D254" s="383" t="s">
        <v>56</v>
      </c>
      <c r="E254" s="315" t="s">
        <v>1454</v>
      </c>
    </row>
    <row r="255" spans="1:5" x14ac:dyDescent="0.2">
      <c r="A255" s="378"/>
      <c r="B255" s="381"/>
      <c r="C255" s="382"/>
      <c r="D255" s="384"/>
      <c r="E255" s="316" t="s">
        <v>1455</v>
      </c>
    </row>
    <row r="256" spans="1:5" x14ac:dyDescent="0.2">
      <c r="A256" s="385" t="s">
        <v>1582</v>
      </c>
      <c r="B256" s="387" t="s">
        <v>1580</v>
      </c>
      <c r="C256" s="388"/>
      <c r="D256" s="391" t="s">
        <v>56</v>
      </c>
      <c r="E256" s="313" t="s">
        <v>1454</v>
      </c>
    </row>
    <row r="257" spans="1:5" x14ac:dyDescent="0.2">
      <c r="A257" s="386"/>
      <c r="B257" s="389"/>
      <c r="C257" s="390"/>
      <c r="D257" s="392"/>
      <c r="E257" s="314" t="s">
        <v>1455</v>
      </c>
    </row>
    <row r="258" spans="1:5" x14ac:dyDescent="0.2">
      <c r="A258" s="377" t="s">
        <v>1583</v>
      </c>
      <c r="B258" s="379" t="s">
        <v>1580</v>
      </c>
      <c r="C258" s="380"/>
      <c r="D258" s="383" t="s">
        <v>56</v>
      </c>
      <c r="E258" s="315" t="s">
        <v>1454</v>
      </c>
    </row>
    <row r="259" spans="1:5" x14ac:dyDescent="0.2">
      <c r="A259" s="378"/>
      <c r="B259" s="381"/>
      <c r="C259" s="382"/>
      <c r="D259" s="384"/>
      <c r="E259" s="316" t="s">
        <v>1455</v>
      </c>
    </row>
    <row r="260" spans="1:5" x14ac:dyDescent="0.2">
      <c r="A260" s="385" t="s">
        <v>1584</v>
      </c>
      <c r="B260" s="387" t="s">
        <v>1580</v>
      </c>
      <c r="C260" s="388"/>
      <c r="D260" s="391" t="s">
        <v>56</v>
      </c>
      <c r="E260" s="313" t="s">
        <v>1454</v>
      </c>
    </row>
    <row r="261" spans="1:5" x14ac:dyDescent="0.2">
      <c r="A261" s="386"/>
      <c r="B261" s="389"/>
      <c r="C261" s="390"/>
      <c r="D261" s="392"/>
      <c r="E261" s="314" t="s">
        <v>1455</v>
      </c>
    </row>
    <row r="262" spans="1:5" x14ac:dyDescent="0.2">
      <c r="A262" s="377" t="s">
        <v>1585</v>
      </c>
      <c r="B262" s="379" t="s">
        <v>1580</v>
      </c>
      <c r="C262" s="380"/>
      <c r="D262" s="383" t="s">
        <v>56</v>
      </c>
      <c r="E262" s="315" t="s">
        <v>1454</v>
      </c>
    </row>
    <row r="263" spans="1:5" x14ac:dyDescent="0.2">
      <c r="A263" s="378"/>
      <c r="B263" s="381"/>
      <c r="C263" s="382"/>
      <c r="D263" s="384"/>
      <c r="E263" s="316" t="s">
        <v>1455</v>
      </c>
    </row>
    <row r="264" spans="1:5" x14ac:dyDescent="0.2">
      <c r="A264" s="385" t="s">
        <v>1586</v>
      </c>
      <c r="B264" s="387" t="s">
        <v>1580</v>
      </c>
      <c r="C264" s="388"/>
      <c r="D264" s="391" t="s">
        <v>56</v>
      </c>
      <c r="E264" s="313" t="s">
        <v>1454</v>
      </c>
    </row>
    <row r="265" spans="1:5" x14ac:dyDescent="0.2">
      <c r="A265" s="386"/>
      <c r="B265" s="389"/>
      <c r="C265" s="390"/>
      <c r="D265" s="392"/>
      <c r="E265" s="314" t="s">
        <v>1455</v>
      </c>
    </row>
    <row r="266" spans="1:5" x14ac:dyDescent="0.2">
      <c r="A266" s="377" t="s">
        <v>1587</v>
      </c>
      <c r="B266" s="379" t="s">
        <v>1580</v>
      </c>
      <c r="C266" s="380"/>
      <c r="D266" s="383" t="s">
        <v>56</v>
      </c>
      <c r="E266" s="315" t="s">
        <v>1454</v>
      </c>
    </row>
    <row r="267" spans="1:5" x14ac:dyDescent="0.2">
      <c r="A267" s="378"/>
      <c r="B267" s="381"/>
      <c r="C267" s="382"/>
      <c r="D267" s="384"/>
      <c r="E267" s="316" t="s">
        <v>1455</v>
      </c>
    </row>
    <row r="268" spans="1:5" x14ac:dyDescent="0.2">
      <c r="A268" s="385" t="s">
        <v>1588</v>
      </c>
      <c r="B268" s="387" t="s">
        <v>1580</v>
      </c>
      <c r="C268" s="388"/>
      <c r="D268" s="391" t="s">
        <v>56</v>
      </c>
      <c r="E268" s="313" t="s">
        <v>1454</v>
      </c>
    </row>
    <row r="269" spans="1:5" x14ac:dyDescent="0.2">
      <c r="A269" s="386"/>
      <c r="B269" s="389"/>
      <c r="C269" s="390"/>
      <c r="D269" s="392"/>
      <c r="E269" s="314" t="s">
        <v>1455</v>
      </c>
    </row>
    <row r="270" spans="1:5" x14ac:dyDescent="0.2">
      <c r="A270" s="377" t="s">
        <v>1589</v>
      </c>
      <c r="B270" s="379" t="s">
        <v>1590</v>
      </c>
      <c r="C270" s="380"/>
      <c r="D270" s="383" t="s">
        <v>56</v>
      </c>
      <c r="E270" s="315" t="s">
        <v>1454</v>
      </c>
    </row>
    <row r="271" spans="1:5" x14ac:dyDescent="0.2">
      <c r="A271" s="378"/>
      <c r="B271" s="381"/>
      <c r="C271" s="382"/>
      <c r="D271" s="384"/>
      <c r="E271" s="316" t="s">
        <v>1455</v>
      </c>
    </row>
    <row r="272" spans="1:5" x14ac:dyDescent="0.2">
      <c r="A272" s="385" t="s">
        <v>1591</v>
      </c>
      <c r="B272" s="387" t="s">
        <v>1590</v>
      </c>
      <c r="C272" s="388"/>
      <c r="D272" s="391" t="s">
        <v>56</v>
      </c>
      <c r="E272" s="313" t="s">
        <v>1454</v>
      </c>
    </row>
    <row r="273" spans="1:5" x14ac:dyDescent="0.2">
      <c r="A273" s="386"/>
      <c r="B273" s="389"/>
      <c r="C273" s="390"/>
      <c r="D273" s="392"/>
      <c r="E273" s="314" t="s">
        <v>1455</v>
      </c>
    </row>
    <row r="274" spans="1:5" x14ac:dyDescent="0.2">
      <c r="A274" s="377" t="s">
        <v>1549</v>
      </c>
      <c r="B274" s="379" t="s">
        <v>1590</v>
      </c>
      <c r="C274" s="380"/>
      <c r="D274" s="383" t="s">
        <v>56</v>
      </c>
      <c r="E274" s="315" t="s">
        <v>1454</v>
      </c>
    </row>
    <row r="275" spans="1:5" x14ac:dyDescent="0.2">
      <c r="A275" s="378"/>
      <c r="B275" s="381"/>
      <c r="C275" s="382"/>
      <c r="D275" s="384"/>
      <c r="E275" s="316" t="s">
        <v>1455</v>
      </c>
    </row>
    <row r="276" spans="1:5" x14ac:dyDescent="0.2">
      <c r="A276" s="385" t="s">
        <v>1592</v>
      </c>
      <c r="B276" s="387" t="s">
        <v>1590</v>
      </c>
      <c r="C276" s="388"/>
      <c r="D276" s="391" t="s">
        <v>56</v>
      </c>
      <c r="E276" s="313" t="s">
        <v>1454</v>
      </c>
    </row>
    <row r="277" spans="1:5" x14ac:dyDescent="0.2">
      <c r="A277" s="386"/>
      <c r="B277" s="389"/>
      <c r="C277" s="390"/>
      <c r="D277" s="392"/>
      <c r="E277" s="314" t="s">
        <v>1455</v>
      </c>
    </row>
    <row r="278" spans="1:5" x14ac:dyDescent="0.2">
      <c r="A278" s="377" t="s">
        <v>1593</v>
      </c>
      <c r="B278" s="379" t="s">
        <v>1590</v>
      </c>
      <c r="C278" s="380"/>
      <c r="D278" s="383" t="s">
        <v>56</v>
      </c>
      <c r="E278" s="315" t="s">
        <v>1454</v>
      </c>
    </row>
    <row r="279" spans="1:5" x14ac:dyDescent="0.2">
      <c r="A279" s="378"/>
      <c r="B279" s="381"/>
      <c r="C279" s="382"/>
      <c r="D279" s="384"/>
      <c r="E279" s="316" t="s">
        <v>1455</v>
      </c>
    </row>
    <row r="280" spans="1:5" x14ac:dyDescent="0.2">
      <c r="A280" s="385" t="s">
        <v>1594</v>
      </c>
      <c r="B280" s="387" t="s">
        <v>1590</v>
      </c>
      <c r="C280" s="388"/>
      <c r="D280" s="391" t="s">
        <v>56</v>
      </c>
      <c r="E280" s="313" t="s">
        <v>1454</v>
      </c>
    </row>
    <row r="281" spans="1:5" x14ac:dyDescent="0.2">
      <c r="A281" s="386"/>
      <c r="B281" s="389"/>
      <c r="C281" s="390"/>
      <c r="D281" s="392"/>
      <c r="E281" s="314" t="s">
        <v>1455</v>
      </c>
    </row>
    <row r="282" spans="1:5" x14ac:dyDescent="0.2">
      <c r="A282" s="377" t="s">
        <v>1595</v>
      </c>
      <c r="B282" s="379" t="s">
        <v>1590</v>
      </c>
      <c r="C282" s="380"/>
      <c r="D282" s="383" t="s">
        <v>56</v>
      </c>
      <c r="E282" s="315" t="s">
        <v>1454</v>
      </c>
    </row>
    <row r="283" spans="1:5" x14ac:dyDescent="0.2">
      <c r="A283" s="378"/>
      <c r="B283" s="381"/>
      <c r="C283" s="382"/>
      <c r="D283" s="384"/>
      <c r="E283" s="316" t="s">
        <v>1455</v>
      </c>
    </row>
    <row r="284" spans="1:5" x14ac:dyDescent="0.2">
      <c r="A284" s="385" t="s">
        <v>1596</v>
      </c>
      <c r="B284" s="387" t="s">
        <v>1590</v>
      </c>
      <c r="C284" s="388"/>
      <c r="D284" s="391" t="s">
        <v>56</v>
      </c>
      <c r="E284" s="313" t="s">
        <v>1454</v>
      </c>
    </row>
    <row r="285" spans="1:5" x14ac:dyDescent="0.2">
      <c r="A285" s="386"/>
      <c r="B285" s="389"/>
      <c r="C285" s="390"/>
      <c r="D285" s="392"/>
      <c r="E285" s="314" t="s">
        <v>1455</v>
      </c>
    </row>
    <row r="286" spans="1:5" x14ac:dyDescent="0.2">
      <c r="A286" s="377" t="s">
        <v>1597</v>
      </c>
      <c r="B286" s="379" t="s">
        <v>1590</v>
      </c>
      <c r="C286" s="380"/>
      <c r="D286" s="383" t="s">
        <v>56</v>
      </c>
      <c r="E286" s="315" t="s">
        <v>1454</v>
      </c>
    </row>
    <row r="287" spans="1:5" x14ac:dyDescent="0.2">
      <c r="A287" s="378"/>
      <c r="B287" s="381"/>
      <c r="C287" s="382"/>
      <c r="D287" s="384"/>
      <c r="E287" s="316" t="s">
        <v>1455</v>
      </c>
    </row>
    <row r="288" spans="1:5" x14ac:dyDescent="0.2">
      <c r="A288" s="385" t="s">
        <v>1598</v>
      </c>
      <c r="B288" s="387" t="s">
        <v>1590</v>
      </c>
      <c r="C288" s="388"/>
      <c r="D288" s="391" t="s">
        <v>56</v>
      </c>
      <c r="E288" s="313" t="s">
        <v>1454</v>
      </c>
    </row>
    <row r="289" spans="1:5" x14ac:dyDescent="0.2">
      <c r="A289" s="386"/>
      <c r="B289" s="389"/>
      <c r="C289" s="390"/>
      <c r="D289" s="392"/>
      <c r="E289" s="314" t="s">
        <v>1455</v>
      </c>
    </row>
    <row r="290" spans="1:5" x14ac:dyDescent="0.2">
      <c r="A290" s="377" t="s">
        <v>1599</v>
      </c>
      <c r="B290" s="379" t="s">
        <v>1600</v>
      </c>
      <c r="C290" s="380"/>
      <c r="D290" s="383" t="s">
        <v>56</v>
      </c>
      <c r="E290" s="315" t="s">
        <v>1454</v>
      </c>
    </row>
    <row r="291" spans="1:5" x14ac:dyDescent="0.2">
      <c r="A291" s="378"/>
      <c r="B291" s="381"/>
      <c r="C291" s="382"/>
      <c r="D291" s="384"/>
      <c r="E291" s="316" t="s">
        <v>1455</v>
      </c>
    </row>
    <row r="292" spans="1:5" x14ac:dyDescent="0.2">
      <c r="A292" s="385" t="s">
        <v>1601</v>
      </c>
      <c r="B292" s="387" t="s">
        <v>1600</v>
      </c>
      <c r="C292" s="388"/>
      <c r="D292" s="391" t="s">
        <v>56</v>
      </c>
      <c r="E292" s="313" t="s">
        <v>1454</v>
      </c>
    </row>
    <row r="293" spans="1:5" x14ac:dyDescent="0.2">
      <c r="A293" s="386"/>
      <c r="B293" s="389"/>
      <c r="C293" s="390"/>
      <c r="D293" s="392"/>
      <c r="E293" s="314" t="s">
        <v>1455</v>
      </c>
    </row>
    <row r="294" spans="1:5" x14ac:dyDescent="0.2">
      <c r="A294" s="377" t="s">
        <v>1602</v>
      </c>
      <c r="B294" s="379" t="s">
        <v>1600</v>
      </c>
      <c r="C294" s="380"/>
      <c r="D294" s="383" t="s">
        <v>56</v>
      </c>
      <c r="E294" s="315" t="s">
        <v>1454</v>
      </c>
    </row>
    <row r="295" spans="1:5" x14ac:dyDescent="0.2">
      <c r="A295" s="378"/>
      <c r="B295" s="381"/>
      <c r="C295" s="382"/>
      <c r="D295" s="384"/>
      <c r="E295" s="316" t="s">
        <v>1455</v>
      </c>
    </row>
    <row r="296" spans="1:5" x14ac:dyDescent="0.2">
      <c r="A296" s="385" t="s">
        <v>1603</v>
      </c>
      <c r="B296" s="387" t="s">
        <v>1600</v>
      </c>
      <c r="C296" s="388"/>
      <c r="D296" s="391" t="s">
        <v>56</v>
      </c>
      <c r="E296" s="313" t="s">
        <v>1454</v>
      </c>
    </row>
    <row r="297" spans="1:5" x14ac:dyDescent="0.2">
      <c r="A297" s="386"/>
      <c r="B297" s="389"/>
      <c r="C297" s="390"/>
      <c r="D297" s="392"/>
      <c r="E297" s="314" t="s">
        <v>1455</v>
      </c>
    </row>
    <row r="298" spans="1:5" x14ac:dyDescent="0.2">
      <c r="A298" s="377" t="s">
        <v>1604</v>
      </c>
      <c r="B298" s="379" t="s">
        <v>1600</v>
      </c>
      <c r="C298" s="380"/>
      <c r="D298" s="383" t="s">
        <v>56</v>
      </c>
      <c r="E298" s="315" t="s">
        <v>1454</v>
      </c>
    </row>
    <row r="299" spans="1:5" x14ac:dyDescent="0.2">
      <c r="A299" s="378"/>
      <c r="B299" s="381"/>
      <c r="C299" s="382"/>
      <c r="D299" s="384"/>
      <c r="E299" s="316" t="s">
        <v>1455</v>
      </c>
    </row>
    <row r="300" spans="1:5" x14ac:dyDescent="0.2">
      <c r="A300" s="385" t="s">
        <v>1605</v>
      </c>
      <c r="B300" s="387" t="s">
        <v>1507</v>
      </c>
      <c r="C300" s="388"/>
      <c r="D300" s="391" t="s">
        <v>56</v>
      </c>
      <c r="E300" s="313" t="s">
        <v>1454</v>
      </c>
    </row>
    <row r="301" spans="1:5" x14ac:dyDescent="0.2">
      <c r="A301" s="386"/>
      <c r="B301" s="389"/>
      <c r="C301" s="390"/>
      <c r="D301" s="392"/>
      <c r="E301" s="314" t="s">
        <v>1455</v>
      </c>
    </row>
    <row r="302" spans="1:5" x14ac:dyDescent="0.2">
      <c r="A302" s="377" t="s">
        <v>1453</v>
      </c>
      <c r="B302" s="379"/>
      <c r="C302" s="380"/>
      <c r="D302" s="383" t="s">
        <v>56</v>
      </c>
      <c r="E302" s="315" t="s">
        <v>1454</v>
      </c>
    </row>
    <row r="303" spans="1:5" x14ac:dyDescent="0.2">
      <c r="A303" s="378"/>
      <c r="B303" s="381"/>
      <c r="C303" s="382"/>
      <c r="D303" s="384"/>
      <c r="E303" s="316" t="s">
        <v>1455</v>
      </c>
    </row>
    <row r="304" spans="1:5" x14ac:dyDescent="0.2">
      <c r="A304" s="385" t="s">
        <v>1479</v>
      </c>
      <c r="B304" s="387"/>
      <c r="C304" s="388"/>
      <c r="D304" s="391" t="s">
        <v>56</v>
      </c>
      <c r="E304" s="313" t="s">
        <v>1454</v>
      </c>
    </row>
    <row r="305" spans="1:5" x14ac:dyDescent="0.2">
      <c r="A305" s="386"/>
      <c r="B305" s="389"/>
      <c r="C305" s="390"/>
      <c r="D305" s="392"/>
      <c r="E305" s="314" t="s">
        <v>1455</v>
      </c>
    </row>
    <row r="306" spans="1:5" x14ac:dyDescent="0.2">
      <c r="A306" s="377" t="s">
        <v>1489</v>
      </c>
      <c r="B306" s="379"/>
      <c r="C306" s="380"/>
      <c r="D306" s="383" t="s">
        <v>56</v>
      </c>
      <c r="E306" s="315" t="s">
        <v>1454</v>
      </c>
    </row>
    <row r="307" spans="1:5" x14ac:dyDescent="0.2">
      <c r="A307" s="378"/>
      <c r="B307" s="381"/>
      <c r="C307" s="382"/>
      <c r="D307" s="384"/>
      <c r="E307" s="316" t="s">
        <v>1455</v>
      </c>
    </row>
    <row r="308" spans="1:5" x14ac:dyDescent="0.2">
      <c r="A308" s="385" t="s">
        <v>1507</v>
      </c>
      <c r="B308" s="387"/>
      <c r="C308" s="388"/>
      <c r="D308" s="391" t="s">
        <v>56</v>
      </c>
      <c r="E308" s="313" t="s">
        <v>1454</v>
      </c>
    </row>
    <row r="309" spans="1:5" x14ac:dyDescent="0.2">
      <c r="A309" s="386"/>
      <c r="B309" s="389"/>
      <c r="C309" s="390"/>
      <c r="D309" s="392"/>
      <c r="E309" s="314" t="s">
        <v>1455</v>
      </c>
    </row>
    <row r="310" spans="1:5" x14ac:dyDescent="0.2">
      <c r="A310" s="377" t="s">
        <v>1600</v>
      </c>
      <c r="B310" s="379"/>
      <c r="C310" s="380"/>
      <c r="D310" s="383" t="s">
        <v>56</v>
      </c>
      <c r="E310" s="315" t="s">
        <v>1454</v>
      </c>
    </row>
    <row r="311" spans="1:5" x14ac:dyDescent="0.2">
      <c r="A311" s="378"/>
      <c r="B311" s="381"/>
      <c r="C311" s="382"/>
      <c r="D311" s="384"/>
      <c r="E311" s="316" t="s">
        <v>1455</v>
      </c>
    </row>
    <row r="312" spans="1:5" x14ac:dyDescent="0.2">
      <c r="A312" s="385" t="s">
        <v>1530</v>
      </c>
      <c r="B312" s="387"/>
      <c r="C312" s="388"/>
      <c r="D312" s="391" t="s">
        <v>56</v>
      </c>
      <c r="E312" s="313" t="s">
        <v>1454</v>
      </c>
    </row>
    <row r="313" spans="1:5" x14ac:dyDescent="0.2">
      <c r="A313" s="386"/>
      <c r="B313" s="389"/>
      <c r="C313" s="390"/>
      <c r="D313" s="392"/>
      <c r="E313" s="314" t="s">
        <v>1455</v>
      </c>
    </row>
    <row r="314" spans="1:5" x14ac:dyDescent="0.2">
      <c r="A314" s="377" t="s">
        <v>1540</v>
      </c>
      <c r="B314" s="379"/>
      <c r="C314" s="380"/>
      <c r="D314" s="383" t="s">
        <v>56</v>
      </c>
      <c r="E314" s="315" t="s">
        <v>1454</v>
      </c>
    </row>
    <row r="315" spans="1:5" x14ac:dyDescent="0.2">
      <c r="A315" s="378"/>
      <c r="B315" s="381"/>
      <c r="C315" s="382"/>
      <c r="D315" s="384"/>
      <c r="E315" s="316" t="s">
        <v>1455</v>
      </c>
    </row>
    <row r="316" spans="1:5" x14ac:dyDescent="0.2">
      <c r="A316" s="385" t="s">
        <v>1561</v>
      </c>
      <c r="B316" s="387"/>
      <c r="C316" s="388"/>
      <c r="D316" s="391" t="s">
        <v>56</v>
      </c>
      <c r="E316" s="313" t="s">
        <v>1454</v>
      </c>
    </row>
    <row r="317" spans="1:5" x14ac:dyDescent="0.2">
      <c r="A317" s="386"/>
      <c r="B317" s="389"/>
      <c r="C317" s="390"/>
      <c r="D317" s="392"/>
      <c r="E317" s="314" t="s">
        <v>1455</v>
      </c>
    </row>
    <row r="318" spans="1:5" x14ac:dyDescent="0.2">
      <c r="A318" s="377" t="s">
        <v>1580</v>
      </c>
      <c r="B318" s="379"/>
      <c r="C318" s="380"/>
      <c r="D318" s="383" t="s">
        <v>56</v>
      </c>
      <c r="E318" s="315" t="s">
        <v>1454</v>
      </c>
    </row>
    <row r="319" spans="1:5" x14ac:dyDescent="0.2">
      <c r="A319" s="378"/>
      <c r="B319" s="381"/>
      <c r="C319" s="382"/>
      <c r="D319" s="384"/>
      <c r="E319" s="316" t="s">
        <v>1455</v>
      </c>
    </row>
    <row r="320" spans="1:5" x14ac:dyDescent="0.2">
      <c r="A320" s="385" t="s">
        <v>1590</v>
      </c>
      <c r="B320" s="387"/>
      <c r="C320" s="388"/>
      <c r="D320" s="391" t="s">
        <v>56</v>
      </c>
      <c r="E320" s="313" t="s">
        <v>1454</v>
      </c>
    </row>
    <row r="321" spans="1:5" x14ac:dyDescent="0.2">
      <c r="A321" s="386"/>
      <c r="B321" s="389"/>
      <c r="C321" s="390"/>
      <c r="D321" s="392"/>
      <c r="E321" s="314" t="s">
        <v>1455</v>
      </c>
    </row>
    <row r="322" spans="1:5" x14ac:dyDescent="0.2">
      <c r="A322" s="377" t="s">
        <v>1515</v>
      </c>
      <c r="B322" s="379"/>
      <c r="C322" s="380"/>
      <c r="D322" s="383" t="s">
        <v>56</v>
      </c>
      <c r="E322" s="315" t="s">
        <v>1454</v>
      </c>
    </row>
    <row r="323" spans="1:5" x14ac:dyDescent="0.2">
      <c r="A323" s="378"/>
      <c r="B323" s="381"/>
      <c r="C323" s="382"/>
      <c r="D323" s="384"/>
      <c r="E323" s="316" t="s">
        <v>1455</v>
      </c>
    </row>
    <row r="324" spans="1:5" x14ac:dyDescent="0.2">
      <c r="A324" s="385" t="s">
        <v>1606</v>
      </c>
      <c r="B324" s="387" t="s">
        <v>1515</v>
      </c>
      <c r="C324" s="388"/>
      <c r="D324" s="391" t="s">
        <v>56</v>
      </c>
      <c r="E324" s="313" t="s">
        <v>1454</v>
      </c>
    </row>
    <row r="325" spans="1:5" x14ac:dyDescent="0.2">
      <c r="A325" s="386"/>
      <c r="B325" s="389"/>
      <c r="C325" s="390"/>
      <c r="D325" s="392"/>
      <c r="E325" s="314" t="s">
        <v>1455</v>
      </c>
    </row>
    <row r="326" spans="1:5" x14ac:dyDescent="0.2">
      <c r="A326" s="377" t="s">
        <v>1607</v>
      </c>
      <c r="B326" s="379" t="s">
        <v>1453</v>
      </c>
      <c r="C326" s="380"/>
      <c r="D326" s="383" t="s">
        <v>56</v>
      </c>
      <c r="E326" s="315" t="s">
        <v>1454</v>
      </c>
    </row>
    <row r="327" spans="1:5" x14ac:dyDescent="0.2">
      <c r="A327" s="378"/>
      <c r="B327" s="381"/>
      <c r="C327" s="382"/>
      <c r="D327" s="384"/>
      <c r="E327" s="316" t="s">
        <v>1455</v>
      </c>
    </row>
    <row r="328" spans="1:5" x14ac:dyDescent="0.2">
      <c r="A328" s="385" t="s">
        <v>1608</v>
      </c>
      <c r="B328" s="387" t="s">
        <v>1507</v>
      </c>
      <c r="C328" s="388"/>
      <c r="D328" s="391" t="s">
        <v>56</v>
      </c>
      <c r="E328" s="313" t="s">
        <v>1454</v>
      </c>
    </row>
    <row r="329" spans="1:5" x14ac:dyDescent="0.2">
      <c r="A329" s="386"/>
      <c r="B329" s="389"/>
      <c r="C329" s="390"/>
      <c r="D329" s="392"/>
      <c r="E329" s="314" t="s">
        <v>1455</v>
      </c>
    </row>
    <row r="330" spans="1:5" x14ac:dyDescent="0.2">
      <c r="A330" s="377" t="s">
        <v>1609</v>
      </c>
      <c r="B330" s="379" t="s">
        <v>1540</v>
      </c>
      <c r="C330" s="380"/>
      <c r="D330" s="383" t="s">
        <v>56</v>
      </c>
      <c r="E330" s="315" t="s">
        <v>1454</v>
      </c>
    </row>
    <row r="331" spans="1:5" x14ac:dyDescent="0.2">
      <c r="A331" s="378"/>
      <c r="B331" s="381"/>
      <c r="C331" s="382"/>
      <c r="D331" s="384"/>
      <c r="E331" s="316" t="s">
        <v>1455</v>
      </c>
    </row>
    <row r="332" spans="1:5" x14ac:dyDescent="0.2">
      <c r="A332" s="385" t="s">
        <v>1610</v>
      </c>
      <c r="B332" s="387" t="s">
        <v>1540</v>
      </c>
      <c r="C332" s="388"/>
      <c r="D332" s="391" t="s">
        <v>56</v>
      </c>
      <c r="E332" s="313" t="s">
        <v>1454</v>
      </c>
    </row>
    <row r="333" spans="1:5" x14ac:dyDescent="0.2">
      <c r="A333" s="386"/>
      <c r="B333" s="389"/>
      <c r="C333" s="390"/>
      <c r="D333" s="392"/>
      <c r="E333" s="314" t="s">
        <v>1455</v>
      </c>
    </row>
    <row r="334" spans="1:5" x14ac:dyDescent="0.2">
      <c r="A334" s="377" t="s">
        <v>1611</v>
      </c>
      <c r="B334" s="379" t="s">
        <v>1555</v>
      </c>
      <c r="C334" s="380"/>
      <c r="D334" s="383" t="s">
        <v>56</v>
      </c>
      <c r="E334" s="315" t="s">
        <v>1454</v>
      </c>
    </row>
    <row r="335" spans="1:5" x14ac:dyDescent="0.2">
      <c r="A335" s="378"/>
      <c r="B335" s="381"/>
      <c r="C335" s="382"/>
      <c r="D335" s="384"/>
      <c r="E335" s="316" t="s">
        <v>1455</v>
      </c>
    </row>
    <row r="336" spans="1:5" x14ac:dyDescent="0.2">
      <c r="A336" s="385" t="s">
        <v>1612</v>
      </c>
      <c r="B336" s="387" t="s">
        <v>1453</v>
      </c>
      <c r="C336" s="388"/>
      <c r="D336" s="391" t="s">
        <v>56</v>
      </c>
      <c r="E336" s="313" t="s">
        <v>1454</v>
      </c>
    </row>
    <row r="337" spans="1:5" x14ac:dyDescent="0.2">
      <c r="A337" s="386"/>
      <c r="B337" s="389"/>
      <c r="C337" s="390"/>
      <c r="D337" s="392"/>
      <c r="E337" s="314" t="s">
        <v>1455</v>
      </c>
    </row>
    <row r="338" spans="1:5" x14ac:dyDescent="0.2">
      <c r="A338" s="377" t="s">
        <v>1613</v>
      </c>
      <c r="B338" s="379" t="s">
        <v>1530</v>
      </c>
      <c r="C338" s="380"/>
      <c r="D338" s="383" t="s">
        <v>56</v>
      </c>
      <c r="E338" s="315" t="s">
        <v>1454</v>
      </c>
    </row>
    <row r="339" spans="1:5" x14ac:dyDescent="0.2">
      <c r="A339" s="378"/>
      <c r="B339" s="381"/>
      <c r="C339" s="382"/>
      <c r="D339" s="384"/>
      <c r="E339" s="316" t="s">
        <v>1455</v>
      </c>
    </row>
    <row r="340" spans="1:5" x14ac:dyDescent="0.2">
      <c r="A340" s="385" t="s">
        <v>1614</v>
      </c>
      <c r="B340" s="387" t="s">
        <v>1590</v>
      </c>
      <c r="C340" s="388"/>
      <c r="D340" s="391" t="s">
        <v>56</v>
      </c>
      <c r="E340" s="313" t="s">
        <v>1454</v>
      </c>
    </row>
    <row r="341" spans="1:5" x14ac:dyDescent="0.2">
      <c r="A341" s="386"/>
      <c r="B341" s="389"/>
      <c r="C341" s="390"/>
      <c r="D341" s="392"/>
      <c r="E341" s="314" t="s">
        <v>1455</v>
      </c>
    </row>
    <row r="342" spans="1:5" x14ac:dyDescent="0.2">
      <c r="A342" s="377" t="s">
        <v>1615</v>
      </c>
      <c r="B342" s="379" t="s">
        <v>1540</v>
      </c>
      <c r="C342" s="380"/>
      <c r="D342" s="383" t="s">
        <v>56</v>
      </c>
      <c r="E342" s="315" t="s">
        <v>1454</v>
      </c>
    </row>
    <row r="343" spans="1:5" x14ac:dyDescent="0.2">
      <c r="A343" s="378"/>
      <c r="B343" s="381"/>
      <c r="C343" s="382"/>
      <c r="D343" s="384"/>
      <c r="E343" s="316" t="s">
        <v>1455</v>
      </c>
    </row>
    <row r="344" spans="1:5" x14ac:dyDescent="0.2">
      <c r="A344" s="385" t="s">
        <v>1555</v>
      </c>
      <c r="B344" s="387"/>
      <c r="C344" s="388"/>
      <c r="D344" s="391" t="s">
        <v>56</v>
      </c>
      <c r="E344" s="313" t="s">
        <v>1454</v>
      </c>
    </row>
    <row r="345" spans="1:5" x14ac:dyDescent="0.2">
      <c r="A345" s="386"/>
      <c r="B345" s="389"/>
      <c r="C345" s="390"/>
      <c r="D345" s="392"/>
      <c r="E345" s="314" t="s">
        <v>1455</v>
      </c>
    </row>
    <row r="346" spans="1:5" x14ac:dyDescent="0.2">
      <c r="A346" s="311" t="s">
        <v>1616</v>
      </c>
      <c r="B346" s="366"/>
      <c r="C346" s="367"/>
      <c r="D346" s="301" t="s">
        <v>57</v>
      </c>
      <c r="E346" s="312"/>
    </row>
    <row r="347" spans="1:5" x14ac:dyDescent="0.2">
      <c r="A347" s="309" t="s">
        <v>1617</v>
      </c>
      <c r="B347" s="368"/>
      <c r="C347" s="369"/>
      <c r="D347" s="300" t="s">
        <v>57</v>
      </c>
      <c r="E347" s="310"/>
    </row>
    <row r="348" spans="1:5" x14ac:dyDescent="0.2">
      <c r="A348" s="311" t="s">
        <v>1618</v>
      </c>
      <c r="B348" s="366"/>
      <c r="C348" s="367"/>
      <c r="D348" s="301" t="s">
        <v>57</v>
      </c>
      <c r="E348" s="312"/>
    </row>
    <row r="349" spans="1:5" x14ac:dyDescent="0.2">
      <c r="A349" s="309" t="s">
        <v>1619</v>
      </c>
      <c r="B349" s="368"/>
      <c r="C349" s="369"/>
      <c r="D349" s="300" t="s">
        <v>57</v>
      </c>
      <c r="E349" s="310"/>
    </row>
    <row r="350" spans="1:5" x14ac:dyDescent="0.2">
      <c r="A350" s="377" t="s">
        <v>1620</v>
      </c>
      <c r="B350" s="379"/>
      <c r="C350" s="380"/>
      <c r="D350" s="383" t="s">
        <v>57</v>
      </c>
      <c r="E350" s="315" t="s">
        <v>1454</v>
      </c>
    </row>
    <row r="351" spans="1:5" x14ac:dyDescent="0.2">
      <c r="A351" s="378"/>
      <c r="B351" s="381"/>
      <c r="C351" s="382"/>
      <c r="D351" s="384"/>
      <c r="E351" s="316" t="s">
        <v>1455</v>
      </c>
    </row>
    <row r="352" spans="1:5" x14ac:dyDescent="0.2">
      <c r="A352" s="309" t="s">
        <v>1621</v>
      </c>
      <c r="B352" s="368"/>
      <c r="C352" s="369"/>
      <c r="D352" s="300" t="s">
        <v>57</v>
      </c>
      <c r="E352" s="310"/>
    </row>
    <row r="353" spans="1:5" x14ac:dyDescent="0.2">
      <c r="A353" s="377" t="s">
        <v>1622</v>
      </c>
      <c r="B353" s="379"/>
      <c r="C353" s="380"/>
      <c r="D353" s="383" t="s">
        <v>57</v>
      </c>
      <c r="E353" s="315" t="s">
        <v>1454</v>
      </c>
    </row>
    <row r="354" spans="1:5" x14ac:dyDescent="0.2">
      <c r="A354" s="378"/>
      <c r="B354" s="381"/>
      <c r="C354" s="382"/>
      <c r="D354" s="384"/>
      <c r="E354" s="316" t="s">
        <v>1455</v>
      </c>
    </row>
    <row r="355" spans="1:5" x14ac:dyDescent="0.2">
      <c r="A355" s="385" t="s">
        <v>1623</v>
      </c>
      <c r="B355" s="387"/>
      <c r="C355" s="388"/>
      <c r="D355" s="391" t="s">
        <v>57</v>
      </c>
      <c r="E355" s="313" t="s">
        <v>1454</v>
      </c>
    </row>
    <row r="356" spans="1:5" x14ac:dyDescent="0.2">
      <c r="A356" s="386"/>
      <c r="B356" s="389"/>
      <c r="C356" s="390"/>
      <c r="D356" s="392"/>
      <c r="E356" s="314" t="s">
        <v>1455</v>
      </c>
    </row>
    <row r="357" spans="1:5" x14ac:dyDescent="0.2">
      <c r="A357" s="377" t="s">
        <v>1624</v>
      </c>
      <c r="B357" s="379" t="s">
        <v>1625</v>
      </c>
      <c r="C357" s="380"/>
      <c r="D357" s="383" t="s">
        <v>57</v>
      </c>
      <c r="E357" s="315" t="s">
        <v>1454</v>
      </c>
    </row>
    <row r="358" spans="1:5" x14ac:dyDescent="0.2">
      <c r="A358" s="378"/>
      <c r="B358" s="381"/>
      <c r="C358" s="382"/>
      <c r="D358" s="384"/>
      <c r="E358" s="316" t="s">
        <v>1455</v>
      </c>
    </row>
    <row r="359" spans="1:5" x14ac:dyDescent="0.2">
      <c r="A359" s="385" t="s">
        <v>1626</v>
      </c>
      <c r="B359" s="387" t="s">
        <v>1625</v>
      </c>
      <c r="C359" s="388"/>
      <c r="D359" s="391" t="s">
        <v>57</v>
      </c>
      <c r="E359" s="313" t="s">
        <v>1454</v>
      </c>
    </row>
    <row r="360" spans="1:5" x14ac:dyDescent="0.2">
      <c r="A360" s="386"/>
      <c r="B360" s="389"/>
      <c r="C360" s="390"/>
      <c r="D360" s="392"/>
      <c r="E360" s="314" t="s">
        <v>1455</v>
      </c>
    </row>
    <row r="361" spans="1:5" x14ac:dyDescent="0.2">
      <c r="A361" s="377" t="s">
        <v>1627</v>
      </c>
      <c r="B361" s="379" t="s">
        <v>1625</v>
      </c>
      <c r="C361" s="380"/>
      <c r="D361" s="383" t="s">
        <v>57</v>
      </c>
      <c r="E361" s="315" t="s">
        <v>1454</v>
      </c>
    </row>
    <row r="362" spans="1:5" x14ac:dyDescent="0.2">
      <c r="A362" s="378"/>
      <c r="B362" s="381"/>
      <c r="C362" s="382"/>
      <c r="D362" s="384"/>
      <c r="E362" s="316" t="s">
        <v>1455</v>
      </c>
    </row>
    <row r="363" spans="1:5" x14ac:dyDescent="0.2">
      <c r="A363" s="385" t="s">
        <v>1628</v>
      </c>
      <c r="B363" s="387" t="s">
        <v>1625</v>
      </c>
      <c r="C363" s="388"/>
      <c r="D363" s="391" t="s">
        <v>57</v>
      </c>
      <c r="E363" s="313" t="s">
        <v>1454</v>
      </c>
    </row>
    <row r="364" spans="1:5" x14ac:dyDescent="0.2">
      <c r="A364" s="386"/>
      <c r="B364" s="389"/>
      <c r="C364" s="390"/>
      <c r="D364" s="392"/>
      <c r="E364" s="314" t="s">
        <v>1455</v>
      </c>
    </row>
    <row r="365" spans="1:5" x14ac:dyDescent="0.2">
      <c r="A365" s="377" t="s">
        <v>1629</v>
      </c>
      <c r="B365" s="379" t="s">
        <v>1625</v>
      </c>
      <c r="C365" s="380"/>
      <c r="D365" s="383" t="s">
        <v>57</v>
      </c>
      <c r="E365" s="315" t="s">
        <v>1454</v>
      </c>
    </row>
    <row r="366" spans="1:5" x14ac:dyDescent="0.2">
      <c r="A366" s="378"/>
      <c r="B366" s="381"/>
      <c r="C366" s="382"/>
      <c r="D366" s="384"/>
      <c r="E366" s="316" t="s">
        <v>1455</v>
      </c>
    </row>
    <row r="367" spans="1:5" x14ac:dyDescent="0.2">
      <c r="A367" s="385" t="s">
        <v>1630</v>
      </c>
      <c r="B367" s="387" t="s">
        <v>1625</v>
      </c>
      <c r="C367" s="388"/>
      <c r="D367" s="391" t="s">
        <v>57</v>
      </c>
      <c r="E367" s="313" t="s">
        <v>1454</v>
      </c>
    </row>
    <row r="368" spans="1:5" x14ac:dyDescent="0.2">
      <c r="A368" s="386"/>
      <c r="B368" s="389"/>
      <c r="C368" s="390"/>
      <c r="D368" s="392"/>
      <c r="E368" s="314" t="s">
        <v>1455</v>
      </c>
    </row>
    <row r="369" spans="1:5" x14ac:dyDescent="0.2">
      <c r="A369" s="377" t="s">
        <v>1631</v>
      </c>
      <c r="B369" s="379" t="s">
        <v>1625</v>
      </c>
      <c r="C369" s="380"/>
      <c r="D369" s="383" t="s">
        <v>57</v>
      </c>
      <c r="E369" s="315" t="s">
        <v>1454</v>
      </c>
    </row>
    <row r="370" spans="1:5" x14ac:dyDescent="0.2">
      <c r="A370" s="378"/>
      <c r="B370" s="381"/>
      <c r="C370" s="382"/>
      <c r="D370" s="384"/>
      <c r="E370" s="316" t="s">
        <v>1455</v>
      </c>
    </row>
    <row r="371" spans="1:5" x14ac:dyDescent="0.2">
      <c r="A371" s="385" t="s">
        <v>1632</v>
      </c>
      <c r="B371" s="387" t="s">
        <v>1625</v>
      </c>
      <c r="C371" s="388"/>
      <c r="D371" s="391" t="s">
        <v>57</v>
      </c>
      <c r="E371" s="313" t="s">
        <v>1454</v>
      </c>
    </row>
    <row r="372" spans="1:5" x14ac:dyDescent="0.2">
      <c r="A372" s="386"/>
      <c r="B372" s="389"/>
      <c r="C372" s="390"/>
      <c r="D372" s="392"/>
      <c r="E372" s="314" t="s">
        <v>1455</v>
      </c>
    </row>
    <row r="373" spans="1:5" x14ac:dyDescent="0.2">
      <c r="A373" s="377" t="s">
        <v>1633</v>
      </c>
      <c r="B373" s="379" t="s">
        <v>1625</v>
      </c>
      <c r="C373" s="380"/>
      <c r="D373" s="383" t="s">
        <v>57</v>
      </c>
      <c r="E373" s="315" t="s">
        <v>1454</v>
      </c>
    </row>
    <row r="374" spans="1:5" x14ac:dyDescent="0.2">
      <c r="A374" s="378"/>
      <c r="B374" s="381"/>
      <c r="C374" s="382"/>
      <c r="D374" s="384"/>
      <c r="E374" s="316" t="s">
        <v>1455</v>
      </c>
    </row>
    <row r="375" spans="1:5" x14ac:dyDescent="0.2">
      <c r="A375" s="385" t="s">
        <v>1634</v>
      </c>
      <c r="B375" s="387" t="s">
        <v>1625</v>
      </c>
      <c r="C375" s="388"/>
      <c r="D375" s="391" t="s">
        <v>57</v>
      </c>
      <c r="E375" s="313" t="s">
        <v>1454</v>
      </c>
    </row>
    <row r="376" spans="1:5" x14ac:dyDescent="0.2">
      <c r="A376" s="386"/>
      <c r="B376" s="389"/>
      <c r="C376" s="390"/>
      <c r="D376" s="392"/>
      <c r="E376" s="314" t="s">
        <v>1455</v>
      </c>
    </row>
    <row r="377" spans="1:5" x14ac:dyDescent="0.2">
      <c r="A377" s="377" t="s">
        <v>1635</v>
      </c>
      <c r="B377" s="379" t="s">
        <v>1625</v>
      </c>
      <c r="C377" s="380"/>
      <c r="D377" s="383" t="s">
        <v>57</v>
      </c>
      <c r="E377" s="315" t="s">
        <v>1454</v>
      </c>
    </row>
    <row r="378" spans="1:5" x14ac:dyDescent="0.2">
      <c r="A378" s="378"/>
      <c r="B378" s="381"/>
      <c r="C378" s="382"/>
      <c r="D378" s="384"/>
      <c r="E378" s="316" t="s">
        <v>1455</v>
      </c>
    </row>
    <row r="379" spans="1:5" x14ac:dyDescent="0.2">
      <c r="A379" s="385" t="s">
        <v>1636</v>
      </c>
      <c r="B379" s="387" t="s">
        <v>1625</v>
      </c>
      <c r="C379" s="388"/>
      <c r="D379" s="391" t="s">
        <v>57</v>
      </c>
      <c r="E379" s="313" t="s">
        <v>1454</v>
      </c>
    </row>
    <row r="380" spans="1:5" x14ac:dyDescent="0.2">
      <c r="A380" s="386"/>
      <c r="B380" s="389"/>
      <c r="C380" s="390"/>
      <c r="D380" s="392"/>
      <c r="E380" s="314" t="s">
        <v>1455</v>
      </c>
    </row>
    <row r="381" spans="1:5" x14ac:dyDescent="0.2">
      <c r="A381" s="377" t="s">
        <v>1637</v>
      </c>
      <c r="B381" s="379" t="s">
        <v>1625</v>
      </c>
      <c r="C381" s="380"/>
      <c r="D381" s="383" t="s">
        <v>57</v>
      </c>
      <c r="E381" s="315" t="s">
        <v>1454</v>
      </c>
    </row>
    <row r="382" spans="1:5" x14ac:dyDescent="0.2">
      <c r="A382" s="378"/>
      <c r="B382" s="381"/>
      <c r="C382" s="382"/>
      <c r="D382" s="384"/>
      <c r="E382" s="316" t="s">
        <v>1455</v>
      </c>
    </row>
    <row r="383" spans="1:5" x14ac:dyDescent="0.2">
      <c r="A383" s="385" t="s">
        <v>1638</v>
      </c>
      <c r="B383" s="387" t="s">
        <v>1639</v>
      </c>
      <c r="C383" s="388"/>
      <c r="D383" s="391" t="s">
        <v>57</v>
      </c>
      <c r="E383" s="313" t="s">
        <v>1454</v>
      </c>
    </row>
    <row r="384" spans="1:5" x14ac:dyDescent="0.2">
      <c r="A384" s="386"/>
      <c r="B384" s="389"/>
      <c r="C384" s="390"/>
      <c r="D384" s="392"/>
      <c r="E384" s="314" t="s">
        <v>1455</v>
      </c>
    </row>
    <row r="385" spans="1:5" x14ac:dyDescent="0.2">
      <c r="A385" s="377" t="s">
        <v>1640</v>
      </c>
      <c r="B385" s="379" t="s">
        <v>1639</v>
      </c>
      <c r="C385" s="380"/>
      <c r="D385" s="383" t="s">
        <v>57</v>
      </c>
      <c r="E385" s="315" t="s">
        <v>1454</v>
      </c>
    </row>
    <row r="386" spans="1:5" x14ac:dyDescent="0.2">
      <c r="A386" s="378"/>
      <c r="B386" s="381"/>
      <c r="C386" s="382"/>
      <c r="D386" s="384"/>
      <c r="E386" s="316" t="s">
        <v>1455</v>
      </c>
    </row>
    <row r="387" spans="1:5" x14ac:dyDescent="0.2">
      <c r="A387" s="385" t="s">
        <v>1641</v>
      </c>
      <c r="B387" s="387" t="s">
        <v>1639</v>
      </c>
      <c r="C387" s="388"/>
      <c r="D387" s="391" t="s">
        <v>57</v>
      </c>
      <c r="E387" s="313" t="s">
        <v>1454</v>
      </c>
    </row>
    <row r="388" spans="1:5" x14ac:dyDescent="0.2">
      <c r="A388" s="386"/>
      <c r="B388" s="389"/>
      <c r="C388" s="390"/>
      <c r="D388" s="392"/>
      <c r="E388" s="314" t="s">
        <v>1455</v>
      </c>
    </row>
    <row r="389" spans="1:5" x14ac:dyDescent="0.2">
      <c r="A389" s="377" t="s">
        <v>1642</v>
      </c>
      <c r="B389" s="379" t="s">
        <v>1639</v>
      </c>
      <c r="C389" s="380"/>
      <c r="D389" s="383" t="s">
        <v>57</v>
      </c>
      <c r="E389" s="315" t="s">
        <v>1454</v>
      </c>
    </row>
    <row r="390" spans="1:5" x14ac:dyDescent="0.2">
      <c r="A390" s="378"/>
      <c r="B390" s="381"/>
      <c r="C390" s="382"/>
      <c r="D390" s="384"/>
      <c r="E390" s="316" t="s">
        <v>1455</v>
      </c>
    </row>
    <row r="391" spans="1:5" x14ac:dyDescent="0.2">
      <c r="A391" s="385" t="s">
        <v>1643</v>
      </c>
      <c r="B391" s="387" t="s">
        <v>1639</v>
      </c>
      <c r="C391" s="388"/>
      <c r="D391" s="391" t="s">
        <v>57</v>
      </c>
      <c r="E391" s="313" t="s">
        <v>1454</v>
      </c>
    </row>
    <row r="392" spans="1:5" x14ac:dyDescent="0.2">
      <c r="A392" s="386"/>
      <c r="B392" s="389"/>
      <c r="C392" s="390"/>
      <c r="D392" s="392"/>
      <c r="E392" s="314" t="s">
        <v>1455</v>
      </c>
    </row>
    <row r="393" spans="1:5" x14ac:dyDescent="0.2">
      <c r="A393" s="377" t="s">
        <v>1644</v>
      </c>
      <c r="B393" s="379" t="s">
        <v>1645</v>
      </c>
      <c r="C393" s="380"/>
      <c r="D393" s="383" t="s">
        <v>57</v>
      </c>
      <c r="E393" s="315" t="s">
        <v>1454</v>
      </c>
    </row>
    <row r="394" spans="1:5" x14ac:dyDescent="0.2">
      <c r="A394" s="378"/>
      <c r="B394" s="381"/>
      <c r="C394" s="382"/>
      <c r="D394" s="384"/>
      <c r="E394" s="316" t="s">
        <v>1455</v>
      </c>
    </row>
    <row r="395" spans="1:5" x14ac:dyDescent="0.2">
      <c r="A395" s="385" t="s">
        <v>1646</v>
      </c>
      <c r="B395" s="387" t="s">
        <v>1647</v>
      </c>
      <c r="C395" s="388"/>
      <c r="D395" s="391" t="s">
        <v>57</v>
      </c>
      <c r="E395" s="313" t="s">
        <v>1454</v>
      </c>
    </row>
    <row r="396" spans="1:5" x14ac:dyDescent="0.2">
      <c r="A396" s="386"/>
      <c r="B396" s="389"/>
      <c r="C396" s="390"/>
      <c r="D396" s="392"/>
      <c r="E396" s="314" t="s">
        <v>1455</v>
      </c>
    </row>
    <row r="397" spans="1:5" x14ac:dyDescent="0.2">
      <c r="A397" s="377" t="s">
        <v>1648</v>
      </c>
      <c r="B397" s="379" t="s">
        <v>1645</v>
      </c>
      <c r="C397" s="380"/>
      <c r="D397" s="383" t="s">
        <v>57</v>
      </c>
      <c r="E397" s="315" t="s">
        <v>1454</v>
      </c>
    </row>
    <row r="398" spans="1:5" x14ac:dyDescent="0.2">
      <c r="A398" s="378"/>
      <c r="B398" s="381"/>
      <c r="C398" s="382"/>
      <c r="D398" s="384"/>
      <c r="E398" s="316" t="s">
        <v>1455</v>
      </c>
    </row>
    <row r="399" spans="1:5" x14ac:dyDescent="0.2">
      <c r="A399" s="385" t="s">
        <v>1649</v>
      </c>
      <c r="B399" s="387" t="s">
        <v>1645</v>
      </c>
      <c r="C399" s="388"/>
      <c r="D399" s="391" t="s">
        <v>57</v>
      </c>
      <c r="E399" s="313" t="s">
        <v>1454</v>
      </c>
    </row>
    <row r="400" spans="1:5" x14ac:dyDescent="0.2">
      <c r="A400" s="386"/>
      <c r="B400" s="389"/>
      <c r="C400" s="390"/>
      <c r="D400" s="392"/>
      <c r="E400" s="314" t="s">
        <v>1455</v>
      </c>
    </row>
    <row r="401" spans="1:5" x14ac:dyDescent="0.2">
      <c r="A401" s="377" t="s">
        <v>1650</v>
      </c>
      <c r="B401" s="379" t="s">
        <v>1645</v>
      </c>
      <c r="C401" s="380"/>
      <c r="D401" s="383" t="s">
        <v>57</v>
      </c>
      <c r="E401" s="315" t="s">
        <v>1454</v>
      </c>
    </row>
    <row r="402" spans="1:5" x14ac:dyDescent="0.2">
      <c r="A402" s="378"/>
      <c r="B402" s="381"/>
      <c r="C402" s="382"/>
      <c r="D402" s="384"/>
      <c r="E402" s="316" t="s">
        <v>1455</v>
      </c>
    </row>
    <row r="403" spans="1:5" x14ac:dyDescent="0.2">
      <c r="A403" s="385" t="s">
        <v>1651</v>
      </c>
      <c r="B403" s="387" t="s">
        <v>1645</v>
      </c>
      <c r="C403" s="388"/>
      <c r="D403" s="391" t="s">
        <v>57</v>
      </c>
      <c r="E403" s="313" t="s">
        <v>1454</v>
      </c>
    </row>
    <row r="404" spans="1:5" x14ac:dyDescent="0.2">
      <c r="A404" s="386"/>
      <c r="B404" s="389"/>
      <c r="C404" s="390"/>
      <c r="D404" s="392"/>
      <c r="E404" s="314" t="s">
        <v>1455</v>
      </c>
    </row>
    <row r="405" spans="1:5" x14ac:dyDescent="0.2">
      <c r="A405" s="377" t="s">
        <v>1652</v>
      </c>
      <c r="B405" s="379" t="s">
        <v>1645</v>
      </c>
      <c r="C405" s="380"/>
      <c r="D405" s="383" t="s">
        <v>57</v>
      </c>
      <c r="E405" s="315" t="s">
        <v>1454</v>
      </c>
    </row>
    <row r="406" spans="1:5" x14ac:dyDescent="0.2">
      <c r="A406" s="378"/>
      <c r="B406" s="381"/>
      <c r="C406" s="382"/>
      <c r="D406" s="384"/>
      <c r="E406" s="316" t="s">
        <v>1455</v>
      </c>
    </row>
    <row r="407" spans="1:5" x14ac:dyDescent="0.2">
      <c r="A407" s="385" t="s">
        <v>1653</v>
      </c>
      <c r="B407" s="387" t="s">
        <v>1645</v>
      </c>
      <c r="C407" s="388"/>
      <c r="D407" s="391" t="s">
        <v>57</v>
      </c>
      <c r="E407" s="313" t="s">
        <v>1454</v>
      </c>
    </row>
    <row r="408" spans="1:5" x14ac:dyDescent="0.2">
      <c r="A408" s="386"/>
      <c r="B408" s="389"/>
      <c r="C408" s="390"/>
      <c r="D408" s="392"/>
      <c r="E408" s="314" t="s">
        <v>1455</v>
      </c>
    </row>
    <row r="409" spans="1:5" x14ac:dyDescent="0.2">
      <c r="A409" s="377" t="s">
        <v>1654</v>
      </c>
      <c r="B409" s="379" t="s">
        <v>1625</v>
      </c>
      <c r="C409" s="380"/>
      <c r="D409" s="383" t="s">
        <v>57</v>
      </c>
      <c r="E409" s="315" t="s">
        <v>1454</v>
      </c>
    </row>
    <row r="410" spans="1:5" x14ac:dyDescent="0.2">
      <c r="A410" s="378"/>
      <c r="B410" s="381"/>
      <c r="C410" s="382"/>
      <c r="D410" s="384"/>
      <c r="E410" s="316" t="s">
        <v>1455</v>
      </c>
    </row>
    <row r="411" spans="1:5" x14ac:dyDescent="0.2">
      <c r="A411" s="385" t="s">
        <v>1655</v>
      </c>
      <c r="B411" s="387" t="s">
        <v>1645</v>
      </c>
      <c r="C411" s="388"/>
      <c r="D411" s="391" t="s">
        <v>57</v>
      </c>
      <c r="E411" s="313" t="s">
        <v>1454</v>
      </c>
    </row>
    <row r="412" spans="1:5" x14ac:dyDescent="0.2">
      <c r="A412" s="386"/>
      <c r="B412" s="389"/>
      <c r="C412" s="390"/>
      <c r="D412" s="392"/>
      <c r="E412" s="314" t="s">
        <v>1455</v>
      </c>
    </row>
    <row r="413" spans="1:5" x14ac:dyDescent="0.2">
      <c r="A413" s="377" t="s">
        <v>1656</v>
      </c>
      <c r="B413" s="379" t="s">
        <v>1657</v>
      </c>
      <c r="C413" s="380"/>
      <c r="D413" s="383" t="s">
        <v>57</v>
      </c>
      <c r="E413" s="315" t="s">
        <v>1454</v>
      </c>
    </row>
    <row r="414" spans="1:5" x14ac:dyDescent="0.2">
      <c r="A414" s="378"/>
      <c r="B414" s="381"/>
      <c r="C414" s="382"/>
      <c r="D414" s="384"/>
      <c r="E414" s="316" t="s">
        <v>1455</v>
      </c>
    </row>
    <row r="415" spans="1:5" x14ac:dyDescent="0.2">
      <c r="A415" s="385" t="s">
        <v>1658</v>
      </c>
      <c r="B415" s="387" t="s">
        <v>1657</v>
      </c>
      <c r="C415" s="388"/>
      <c r="D415" s="391" t="s">
        <v>57</v>
      </c>
      <c r="E415" s="313" t="s">
        <v>1454</v>
      </c>
    </row>
    <row r="416" spans="1:5" x14ac:dyDescent="0.2">
      <c r="A416" s="386"/>
      <c r="B416" s="389"/>
      <c r="C416" s="390"/>
      <c r="D416" s="392"/>
      <c r="E416" s="314" t="s">
        <v>1455</v>
      </c>
    </row>
    <row r="417" spans="1:5" x14ac:dyDescent="0.2">
      <c r="A417" s="377" t="s">
        <v>1659</v>
      </c>
      <c r="B417" s="379" t="s">
        <v>1657</v>
      </c>
      <c r="C417" s="380"/>
      <c r="D417" s="383" t="s">
        <v>57</v>
      </c>
      <c r="E417" s="315" t="s">
        <v>1454</v>
      </c>
    </row>
    <row r="418" spans="1:5" x14ac:dyDescent="0.2">
      <c r="A418" s="378"/>
      <c r="B418" s="381"/>
      <c r="C418" s="382"/>
      <c r="D418" s="384"/>
      <c r="E418" s="316" t="s">
        <v>1455</v>
      </c>
    </row>
    <row r="419" spans="1:5" x14ac:dyDescent="0.2">
      <c r="A419" s="385" t="s">
        <v>1660</v>
      </c>
      <c r="B419" s="387" t="s">
        <v>1657</v>
      </c>
      <c r="C419" s="388"/>
      <c r="D419" s="391" t="s">
        <v>57</v>
      </c>
      <c r="E419" s="313" t="s">
        <v>1454</v>
      </c>
    </row>
    <row r="420" spans="1:5" x14ac:dyDescent="0.2">
      <c r="A420" s="386"/>
      <c r="B420" s="389"/>
      <c r="C420" s="390"/>
      <c r="D420" s="392"/>
      <c r="E420" s="314" t="s">
        <v>1455</v>
      </c>
    </row>
    <row r="421" spans="1:5" x14ac:dyDescent="0.2">
      <c r="A421" s="377" t="s">
        <v>1661</v>
      </c>
      <c r="B421" s="379" t="s">
        <v>1657</v>
      </c>
      <c r="C421" s="380"/>
      <c r="D421" s="383" t="s">
        <v>57</v>
      </c>
      <c r="E421" s="315" t="s">
        <v>1454</v>
      </c>
    </row>
    <row r="422" spans="1:5" x14ac:dyDescent="0.2">
      <c r="A422" s="378"/>
      <c r="B422" s="381"/>
      <c r="C422" s="382"/>
      <c r="D422" s="384"/>
      <c r="E422" s="316" t="s">
        <v>1455</v>
      </c>
    </row>
    <row r="423" spans="1:5" x14ac:dyDescent="0.2">
      <c r="A423" s="385" t="s">
        <v>1662</v>
      </c>
      <c r="B423" s="387" t="s">
        <v>1657</v>
      </c>
      <c r="C423" s="388"/>
      <c r="D423" s="391" t="s">
        <v>57</v>
      </c>
      <c r="E423" s="313" t="s">
        <v>1454</v>
      </c>
    </row>
    <row r="424" spans="1:5" x14ac:dyDescent="0.2">
      <c r="A424" s="386"/>
      <c r="B424" s="389"/>
      <c r="C424" s="390"/>
      <c r="D424" s="392"/>
      <c r="E424" s="314" t="s">
        <v>1455</v>
      </c>
    </row>
    <row r="425" spans="1:5" x14ac:dyDescent="0.2">
      <c r="A425" s="377" t="s">
        <v>1663</v>
      </c>
      <c r="B425" s="379" t="s">
        <v>1657</v>
      </c>
      <c r="C425" s="380"/>
      <c r="D425" s="383" t="s">
        <v>57</v>
      </c>
      <c r="E425" s="315" t="s">
        <v>1454</v>
      </c>
    </row>
    <row r="426" spans="1:5" x14ac:dyDescent="0.2">
      <c r="A426" s="378"/>
      <c r="B426" s="381"/>
      <c r="C426" s="382"/>
      <c r="D426" s="384"/>
      <c r="E426" s="316" t="s">
        <v>1455</v>
      </c>
    </row>
    <row r="427" spans="1:5" x14ac:dyDescent="0.2">
      <c r="A427" s="385" t="s">
        <v>1664</v>
      </c>
      <c r="B427" s="387" t="s">
        <v>1657</v>
      </c>
      <c r="C427" s="388"/>
      <c r="D427" s="391" t="s">
        <v>57</v>
      </c>
      <c r="E427" s="313" t="s">
        <v>1454</v>
      </c>
    </row>
    <row r="428" spans="1:5" x14ac:dyDescent="0.2">
      <c r="A428" s="386"/>
      <c r="B428" s="389"/>
      <c r="C428" s="390"/>
      <c r="D428" s="392"/>
      <c r="E428" s="314" t="s">
        <v>1455</v>
      </c>
    </row>
    <row r="429" spans="1:5" x14ac:dyDescent="0.2">
      <c r="A429" s="377" t="s">
        <v>1665</v>
      </c>
      <c r="B429" s="379" t="s">
        <v>1639</v>
      </c>
      <c r="C429" s="380"/>
      <c r="D429" s="383" t="s">
        <v>57</v>
      </c>
      <c r="E429" s="315" t="s">
        <v>1454</v>
      </c>
    </row>
    <row r="430" spans="1:5" x14ac:dyDescent="0.2">
      <c r="A430" s="378"/>
      <c r="B430" s="381"/>
      <c r="C430" s="382"/>
      <c r="D430" s="384"/>
      <c r="E430" s="316" t="s">
        <v>1455</v>
      </c>
    </row>
    <row r="431" spans="1:5" x14ac:dyDescent="0.2">
      <c r="A431" s="385" t="s">
        <v>1666</v>
      </c>
      <c r="B431" s="387" t="s">
        <v>1657</v>
      </c>
      <c r="C431" s="388"/>
      <c r="D431" s="391" t="s">
        <v>57</v>
      </c>
      <c r="E431" s="313" t="s">
        <v>1454</v>
      </c>
    </row>
    <row r="432" spans="1:5" x14ac:dyDescent="0.2">
      <c r="A432" s="386"/>
      <c r="B432" s="389"/>
      <c r="C432" s="390"/>
      <c r="D432" s="392"/>
      <c r="E432" s="314" t="s">
        <v>1455</v>
      </c>
    </row>
    <row r="433" spans="1:5" x14ac:dyDescent="0.2">
      <c r="A433" s="377" t="s">
        <v>1667</v>
      </c>
      <c r="B433" s="379" t="s">
        <v>1657</v>
      </c>
      <c r="C433" s="380"/>
      <c r="D433" s="383" t="s">
        <v>57</v>
      </c>
      <c r="E433" s="315" t="s">
        <v>1454</v>
      </c>
    </row>
    <row r="434" spans="1:5" x14ac:dyDescent="0.2">
      <c r="A434" s="378"/>
      <c r="B434" s="381"/>
      <c r="C434" s="382"/>
      <c r="D434" s="384"/>
      <c r="E434" s="316" t="s">
        <v>1455</v>
      </c>
    </row>
    <row r="435" spans="1:5" x14ac:dyDescent="0.2">
      <c r="A435" s="385" t="s">
        <v>1668</v>
      </c>
      <c r="B435" s="387" t="s">
        <v>1647</v>
      </c>
      <c r="C435" s="388"/>
      <c r="D435" s="391" t="s">
        <v>57</v>
      </c>
      <c r="E435" s="313" t="s">
        <v>1454</v>
      </c>
    </row>
    <row r="436" spans="1:5" x14ac:dyDescent="0.2">
      <c r="A436" s="386"/>
      <c r="B436" s="389"/>
      <c r="C436" s="390"/>
      <c r="D436" s="392"/>
      <c r="E436" s="314" t="s">
        <v>1455</v>
      </c>
    </row>
    <row r="437" spans="1:5" x14ac:dyDescent="0.2">
      <c r="A437" s="377" t="s">
        <v>1669</v>
      </c>
      <c r="B437" s="379" t="s">
        <v>1647</v>
      </c>
      <c r="C437" s="380"/>
      <c r="D437" s="383" t="s">
        <v>57</v>
      </c>
      <c r="E437" s="315" t="s">
        <v>1454</v>
      </c>
    </row>
    <row r="438" spans="1:5" x14ac:dyDescent="0.2">
      <c r="A438" s="378"/>
      <c r="B438" s="381"/>
      <c r="C438" s="382"/>
      <c r="D438" s="384"/>
      <c r="E438" s="316" t="s">
        <v>1455</v>
      </c>
    </row>
    <row r="439" spans="1:5" x14ac:dyDescent="0.2">
      <c r="A439" s="385" t="s">
        <v>1670</v>
      </c>
      <c r="B439" s="387" t="s">
        <v>1647</v>
      </c>
      <c r="C439" s="388"/>
      <c r="D439" s="391" t="s">
        <v>57</v>
      </c>
      <c r="E439" s="313" t="s">
        <v>1454</v>
      </c>
    </row>
    <row r="440" spans="1:5" x14ac:dyDescent="0.2">
      <c r="A440" s="386"/>
      <c r="B440" s="389"/>
      <c r="C440" s="390"/>
      <c r="D440" s="392"/>
      <c r="E440" s="314" t="s">
        <v>1455</v>
      </c>
    </row>
    <row r="441" spans="1:5" x14ac:dyDescent="0.2">
      <c r="A441" s="377" t="s">
        <v>1671</v>
      </c>
      <c r="B441" s="379" t="s">
        <v>1647</v>
      </c>
      <c r="C441" s="380"/>
      <c r="D441" s="383" t="s">
        <v>57</v>
      </c>
      <c r="E441" s="315" t="s">
        <v>1454</v>
      </c>
    </row>
    <row r="442" spans="1:5" x14ac:dyDescent="0.2">
      <c r="A442" s="378"/>
      <c r="B442" s="381"/>
      <c r="C442" s="382"/>
      <c r="D442" s="384"/>
      <c r="E442" s="316" t="s">
        <v>1455</v>
      </c>
    </row>
    <row r="443" spans="1:5" x14ac:dyDescent="0.2">
      <c r="A443" s="385" t="s">
        <v>1672</v>
      </c>
      <c r="B443" s="387" t="s">
        <v>1647</v>
      </c>
      <c r="C443" s="388"/>
      <c r="D443" s="391" t="s">
        <v>57</v>
      </c>
      <c r="E443" s="313" t="s">
        <v>1454</v>
      </c>
    </row>
    <row r="444" spans="1:5" x14ac:dyDescent="0.2">
      <c r="A444" s="386"/>
      <c r="B444" s="389"/>
      <c r="C444" s="390"/>
      <c r="D444" s="392"/>
      <c r="E444" s="314" t="s">
        <v>1455</v>
      </c>
    </row>
    <row r="445" spans="1:5" x14ac:dyDescent="0.2">
      <c r="A445" s="377" t="s">
        <v>1673</v>
      </c>
      <c r="B445" s="379" t="s">
        <v>1674</v>
      </c>
      <c r="C445" s="380"/>
      <c r="D445" s="383" t="s">
        <v>57</v>
      </c>
      <c r="E445" s="315" t="s">
        <v>1454</v>
      </c>
    </row>
    <row r="446" spans="1:5" x14ac:dyDescent="0.2">
      <c r="A446" s="378"/>
      <c r="B446" s="381"/>
      <c r="C446" s="382"/>
      <c r="D446" s="384"/>
      <c r="E446" s="316" t="s">
        <v>1455</v>
      </c>
    </row>
    <row r="447" spans="1:5" x14ac:dyDescent="0.2">
      <c r="A447" s="385" t="s">
        <v>1675</v>
      </c>
      <c r="B447" s="387" t="s">
        <v>1674</v>
      </c>
      <c r="C447" s="388"/>
      <c r="D447" s="391" t="s">
        <v>57</v>
      </c>
      <c r="E447" s="313" t="s">
        <v>1454</v>
      </c>
    </row>
    <row r="448" spans="1:5" x14ac:dyDescent="0.2">
      <c r="A448" s="386"/>
      <c r="B448" s="389"/>
      <c r="C448" s="390"/>
      <c r="D448" s="392"/>
      <c r="E448" s="314" t="s">
        <v>1455</v>
      </c>
    </row>
    <row r="449" spans="1:5" x14ac:dyDescent="0.2">
      <c r="A449" s="377" t="s">
        <v>1676</v>
      </c>
      <c r="B449" s="379" t="s">
        <v>1674</v>
      </c>
      <c r="C449" s="380"/>
      <c r="D449" s="383" t="s">
        <v>57</v>
      </c>
      <c r="E449" s="315" t="s">
        <v>1454</v>
      </c>
    </row>
    <row r="450" spans="1:5" x14ac:dyDescent="0.2">
      <c r="A450" s="378"/>
      <c r="B450" s="381"/>
      <c r="C450" s="382"/>
      <c r="D450" s="384"/>
      <c r="E450" s="316" t="s">
        <v>1455</v>
      </c>
    </row>
    <row r="451" spans="1:5" x14ac:dyDescent="0.2">
      <c r="A451" s="385" t="s">
        <v>1677</v>
      </c>
      <c r="B451" s="387" t="s">
        <v>1674</v>
      </c>
      <c r="C451" s="388"/>
      <c r="D451" s="391" t="s">
        <v>57</v>
      </c>
      <c r="E451" s="313" t="s">
        <v>1454</v>
      </c>
    </row>
    <row r="452" spans="1:5" x14ac:dyDescent="0.2">
      <c r="A452" s="386"/>
      <c r="B452" s="389"/>
      <c r="C452" s="390"/>
      <c r="D452" s="392"/>
      <c r="E452" s="314" t="s">
        <v>1455</v>
      </c>
    </row>
    <row r="453" spans="1:5" x14ac:dyDescent="0.2">
      <c r="A453" s="377" t="s">
        <v>1678</v>
      </c>
      <c r="B453" s="379" t="s">
        <v>1679</v>
      </c>
      <c r="C453" s="380"/>
      <c r="D453" s="383" t="s">
        <v>57</v>
      </c>
      <c r="E453" s="315" t="s">
        <v>1454</v>
      </c>
    </row>
    <row r="454" spans="1:5" x14ac:dyDescent="0.2">
      <c r="A454" s="378"/>
      <c r="B454" s="381"/>
      <c r="C454" s="382"/>
      <c r="D454" s="384"/>
      <c r="E454" s="316" t="s">
        <v>1455</v>
      </c>
    </row>
    <row r="455" spans="1:5" x14ac:dyDescent="0.2">
      <c r="A455" s="385" t="s">
        <v>1680</v>
      </c>
      <c r="B455" s="387" t="s">
        <v>1679</v>
      </c>
      <c r="C455" s="388"/>
      <c r="D455" s="391" t="s">
        <v>57</v>
      </c>
      <c r="E455" s="313" t="s">
        <v>1454</v>
      </c>
    </row>
    <row r="456" spans="1:5" x14ac:dyDescent="0.2">
      <c r="A456" s="386"/>
      <c r="B456" s="389"/>
      <c r="C456" s="390"/>
      <c r="D456" s="392"/>
      <c r="E456" s="314" t="s">
        <v>1455</v>
      </c>
    </row>
    <row r="457" spans="1:5" x14ac:dyDescent="0.2">
      <c r="A457" s="377" t="s">
        <v>1681</v>
      </c>
      <c r="B457" s="379" t="s">
        <v>1679</v>
      </c>
      <c r="C457" s="380"/>
      <c r="D457" s="383" t="s">
        <v>57</v>
      </c>
      <c r="E457" s="315" t="s">
        <v>1454</v>
      </c>
    </row>
    <row r="458" spans="1:5" x14ac:dyDescent="0.2">
      <c r="A458" s="378"/>
      <c r="B458" s="381"/>
      <c r="C458" s="382"/>
      <c r="D458" s="384"/>
      <c r="E458" s="316" t="s">
        <v>1455</v>
      </c>
    </row>
    <row r="459" spans="1:5" x14ac:dyDescent="0.2">
      <c r="A459" s="385" t="s">
        <v>1682</v>
      </c>
      <c r="B459" s="387" t="s">
        <v>1679</v>
      </c>
      <c r="C459" s="388"/>
      <c r="D459" s="391" t="s">
        <v>57</v>
      </c>
      <c r="E459" s="313" t="s">
        <v>1454</v>
      </c>
    </row>
    <row r="460" spans="1:5" x14ac:dyDescent="0.2">
      <c r="A460" s="386"/>
      <c r="B460" s="389"/>
      <c r="C460" s="390"/>
      <c r="D460" s="392"/>
      <c r="E460" s="314" t="s">
        <v>1455</v>
      </c>
    </row>
    <row r="461" spans="1:5" x14ac:dyDescent="0.2">
      <c r="A461" s="377" t="s">
        <v>1683</v>
      </c>
      <c r="B461" s="379" t="s">
        <v>1679</v>
      </c>
      <c r="C461" s="380"/>
      <c r="D461" s="383" t="s">
        <v>57</v>
      </c>
      <c r="E461" s="315" t="s">
        <v>1454</v>
      </c>
    </row>
    <row r="462" spans="1:5" x14ac:dyDescent="0.2">
      <c r="A462" s="378"/>
      <c r="B462" s="381"/>
      <c r="C462" s="382"/>
      <c r="D462" s="384"/>
      <c r="E462" s="316" t="s">
        <v>1455</v>
      </c>
    </row>
    <row r="463" spans="1:5" x14ac:dyDescent="0.2">
      <c r="A463" s="385" t="s">
        <v>1684</v>
      </c>
      <c r="B463" s="387" t="s">
        <v>1685</v>
      </c>
      <c r="C463" s="388"/>
      <c r="D463" s="391" t="s">
        <v>57</v>
      </c>
      <c r="E463" s="313" t="s">
        <v>1454</v>
      </c>
    </row>
    <row r="464" spans="1:5" x14ac:dyDescent="0.2">
      <c r="A464" s="386"/>
      <c r="B464" s="389"/>
      <c r="C464" s="390"/>
      <c r="D464" s="392"/>
      <c r="E464" s="314" t="s">
        <v>1455</v>
      </c>
    </row>
    <row r="465" spans="1:5" x14ac:dyDescent="0.2">
      <c r="A465" s="377" t="s">
        <v>1686</v>
      </c>
      <c r="B465" s="379" t="s">
        <v>1685</v>
      </c>
      <c r="C465" s="380"/>
      <c r="D465" s="383" t="s">
        <v>57</v>
      </c>
      <c r="E465" s="315" t="s">
        <v>1454</v>
      </c>
    </row>
    <row r="466" spans="1:5" x14ac:dyDescent="0.2">
      <c r="A466" s="378"/>
      <c r="B466" s="381"/>
      <c r="C466" s="382"/>
      <c r="D466" s="384"/>
      <c r="E466" s="316" t="s">
        <v>1455</v>
      </c>
    </row>
    <row r="467" spans="1:5" x14ac:dyDescent="0.2">
      <c r="A467" s="385" t="s">
        <v>1687</v>
      </c>
      <c r="B467" s="387" t="s">
        <v>1645</v>
      </c>
      <c r="C467" s="388"/>
      <c r="D467" s="391" t="s">
        <v>57</v>
      </c>
      <c r="E467" s="313" t="s">
        <v>1454</v>
      </c>
    </row>
    <row r="468" spans="1:5" x14ac:dyDescent="0.2">
      <c r="A468" s="386"/>
      <c r="B468" s="389"/>
      <c r="C468" s="390"/>
      <c r="D468" s="392"/>
      <c r="E468" s="314" t="s">
        <v>1455</v>
      </c>
    </row>
    <row r="469" spans="1:5" x14ac:dyDescent="0.2">
      <c r="A469" s="377" t="s">
        <v>1688</v>
      </c>
      <c r="B469" s="379" t="s">
        <v>1639</v>
      </c>
      <c r="C469" s="380"/>
      <c r="D469" s="383" t="s">
        <v>57</v>
      </c>
      <c r="E469" s="315" t="s">
        <v>1454</v>
      </c>
    </row>
    <row r="470" spans="1:5" x14ac:dyDescent="0.2">
      <c r="A470" s="378"/>
      <c r="B470" s="381"/>
      <c r="C470" s="382"/>
      <c r="D470" s="384"/>
      <c r="E470" s="316" t="s">
        <v>1455</v>
      </c>
    </row>
    <row r="471" spans="1:5" x14ac:dyDescent="0.2">
      <c r="A471" s="385" t="s">
        <v>1625</v>
      </c>
      <c r="B471" s="387"/>
      <c r="C471" s="388"/>
      <c r="D471" s="391" t="s">
        <v>57</v>
      </c>
      <c r="E471" s="313" t="s">
        <v>1454</v>
      </c>
    </row>
    <row r="472" spans="1:5" x14ac:dyDescent="0.2">
      <c r="A472" s="386"/>
      <c r="B472" s="389"/>
      <c r="C472" s="390"/>
      <c r="D472" s="392"/>
      <c r="E472" s="314" t="s">
        <v>1455</v>
      </c>
    </row>
    <row r="473" spans="1:5" x14ac:dyDescent="0.2">
      <c r="A473" s="377" t="s">
        <v>1639</v>
      </c>
      <c r="B473" s="379"/>
      <c r="C473" s="380"/>
      <c r="D473" s="383" t="s">
        <v>57</v>
      </c>
      <c r="E473" s="315" t="s">
        <v>1454</v>
      </c>
    </row>
    <row r="474" spans="1:5" x14ac:dyDescent="0.2">
      <c r="A474" s="378"/>
      <c r="B474" s="381"/>
      <c r="C474" s="382"/>
      <c r="D474" s="384"/>
      <c r="E474" s="316" t="s">
        <v>1455</v>
      </c>
    </row>
    <row r="475" spans="1:5" x14ac:dyDescent="0.2">
      <c r="A475" s="385" t="s">
        <v>1645</v>
      </c>
      <c r="B475" s="387"/>
      <c r="C475" s="388"/>
      <c r="D475" s="391" t="s">
        <v>57</v>
      </c>
      <c r="E475" s="313" t="s">
        <v>1454</v>
      </c>
    </row>
    <row r="476" spans="1:5" x14ac:dyDescent="0.2">
      <c r="A476" s="386"/>
      <c r="B476" s="389"/>
      <c r="C476" s="390"/>
      <c r="D476" s="392"/>
      <c r="E476" s="314" t="s">
        <v>1455</v>
      </c>
    </row>
    <row r="477" spans="1:5" x14ac:dyDescent="0.2">
      <c r="A477" s="377" t="s">
        <v>1657</v>
      </c>
      <c r="B477" s="379"/>
      <c r="C477" s="380"/>
      <c r="D477" s="383" t="s">
        <v>57</v>
      </c>
      <c r="E477" s="315" t="s">
        <v>1454</v>
      </c>
    </row>
    <row r="478" spans="1:5" x14ac:dyDescent="0.2">
      <c r="A478" s="378"/>
      <c r="B478" s="381"/>
      <c r="C478" s="382"/>
      <c r="D478" s="384"/>
      <c r="E478" s="316" t="s">
        <v>1455</v>
      </c>
    </row>
    <row r="479" spans="1:5" x14ac:dyDescent="0.2">
      <c r="A479" s="385" t="s">
        <v>1647</v>
      </c>
      <c r="B479" s="387"/>
      <c r="C479" s="388"/>
      <c r="D479" s="391" t="s">
        <v>57</v>
      </c>
      <c r="E479" s="313" t="s">
        <v>1454</v>
      </c>
    </row>
    <row r="480" spans="1:5" x14ac:dyDescent="0.2">
      <c r="A480" s="386"/>
      <c r="B480" s="389"/>
      <c r="C480" s="390"/>
      <c r="D480" s="392"/>
      <c r="E480" s="314" t="s">
        <v>1455</v>
      </c>
    </row>
    <row r="481" spans="1:5" x14ac:dyDescent="0.2">
      <c r="A481" s="377" t="s">
        <v>1674</v>
      </c>
      <c r="B481" s="379"/>
      <c r="C481" s="380"/>
      <c r="D481" s="383" t="s">
        <v>57</v>
      </c>
      <c r="E481" s="315" t="s">
        <v>1454</v>
      </c>
    </row>
    <row r="482" spans="1:5" x14ac:dyDescent="0.2">
      <c r="A482" s="378"/>
      <c r="B482" s="381"/>
      <c r="C482" s="382"/>
      <c r="D482" s="384"/>
      <c r="E482" s="316" t="s">
        <v>1455</v>
      </c>
    </row>
    <row r="483" spans="1:5" x14ac:dyDescent="0.2">
      <c r="A483" s="385" t="s">
        <v>1679</v>
      </c>
      <c r="B483" s="387"/>
      <c r="C483" s="388"/>
      <c r="D483" s="391" t="s">
        <v>57</v>
      </c>
      <c r="E483" s="313" t="s">
        <v>1454</v>
      </c>
    </row>
    <row r="484" spans="1:5" x14ac:dyDescent="0.2">
      <c r="A484" s="386"/>
      <c r="B484" s="389"/>
      <c r="C484" s="390"/>
      <c r="D484" s="392"/>
      <c r="E484" s="314" t="s">
        <v>1455</v>
      </c>
    </row>
    <row r="485" spans="1:5" x14ac:dyDescent="0.2">
      <c r="A485" s="377" t="s">
        <v>1685</v>
      </c>
      <c r="B485" s="379"/>
      <c r="C485" s="380"/>
      <c r="D485" s="383" t="s">
        <v>57</v>
      </c>
      <c r="E485" s="315" t="s">
        <v>1454</v>
      </c>
    </row>
    <row r="486" spans="1:5" x14ac:dyDescent="0.2">
      <c r="A486" s="378"/>
      <c r="B486" s="381"/>
      <c r="C486" s="382"/>
      <c r="D486" s="384"/>
      <c r="E486" s="316" t="s">
        <v>1455</v>
      </c>
    </row>
    <row r="487" spans="1:5" x14ac:dyDescent="0.2">
      <c r="A487" s="385" t="s">
        <v>1689</v>
      </c>
      <c r="B487" s="387" t="s">
        <v>1625</v>
      </c>
      <c r="C487" s="388"/>
      <c r="D487" s="391" t="s">
        <v>57</v>
      </c>
      <c r="E487" s="313" t="s">
        <v>1454</v>
      </c>
    </row>
    <row r="488" spans="1:5" x14ac:dyDescent="0.2">
      <c r="A488" s="386"/>
      <c r="B488" s="389"/>
      <c r="C488" s="390"/>
      <c r="D488" s="392"/>
      <c r="E488" s="314" t="s">
        <v>1455</v>
      </c>
    </row>
    <row r="489" spans="1:5" x14ac:dyDescent="0.2">
      <c r="A489" s="377" t="s">
        <v>1690</v>
      </c>
      <c r="B489" s="379" t="s">
        <v>1647</v>
      </c>
      <c r="C489" s="380"/>
      <c r="D489" s="383" t="s">
        <v>57</v>
      </c>
      <c r="E489" s="315" t="s">
        <v>1454</v>
      </c>
    </row>
    <row r="490" spans="1:5" x14ac:dyDescent="0.2">
      <c r="A490" s="378"/>
      <c r="B490" s="381"/>
      <c r="C490" s="382"/>
      <c r="D490" s="384"/>
      <c r="E490" s="316" t="s">
        <v>1455</v>
      </c>
    </row>
    <row r="491" spans="1:5" x14ac:dyDescent="0.2">
      <c r="A491" s="385" t="s">
        <v>1691</v>
      </c>
      <c r="B491" s="387" t="s">
        <v>1685</v>
      </c>
      <c r="C491" s="388"/>
      <c r="D491" s="391" t="s">
        <v>57</v>
      </c>
      <c r="E491" s="313" t="s">
        <v>1454</v>
      </c>
    </row>
    <row r="492" spans="1:5" x14ac:dyDescent="0.2">
      <c r="A492" s="386"/>
      <c r="B492" s="389"/>
      <c r="C492" s="390"/>
      <c r="D492" s="392"/>
      <c r="E492" s="314" t="s">
        <v>1455</v>
      </c>
    </row>
    <row r="493" spans="1:5" x14ac:dyDescent="0.2">
      <c r="A493" s="377" t="s">
        <v>1692</v>
      </c>
      <c r="B493" s="379" t="s">
        <v>1639</v>
      </c>
      <c r="C493" s="380"/>
      <c r="D493" s="383" t="s">
        <v>57</v>
      </c>
      <c r="E493" s="315" t="s">
        <v>1454</v>
      </c>
    </row>
    <row r="494" spans="1:5" x14ac:dyDescent="0.2">
      <c r="A494" s="378"/>
      <c r="B494" s="381"/>
      <c r="C494" s="382"/>
      <c r="D494" s="384"/>
      <c r="E494" s="316" t="s">
        <v>1455</v>
      </c>
    </row>
    <row r="495" spans="1:5" x14ac:dyDescent="0.2">
      <c r="A495" s="309" t="s">
        <v>1693</v>
      </c>
      <c r="B495" s="368"/>
      <c r="C495" s="369"/>
      <c r="D495" s="300" t="s">
        <v>58</v>
      </c>
      <c r="E495" s="310"/>
    </row>
    <row r="496" spans="1:5" x14ac:dyDescent="0.2">
      <c r="A496" s="311" t="s">
        <v>1694</v>
      </c>
      <c r="B496" s="366"/>
      <c r="C496" s="367"/>
      <c r="D496" s="301" t="s">
        <v>58</v>
      </c>
      <c r="E496" s="312"/>
    </row>
    <row r="497" spans="1:5" x14ac:dyDescent="0.2">
      <c r="A497" s="309" t="s">
        <v>1695</v>
      </c>
      <c r="B497" s="368"/>
      <c r="C497" s="369"/>
      <c r="D497" s="300" t="s">
        <v>58</v>
      </c>
      <c r="E497" s="310"/>
    </row>
    <row r="498" spans="1:5" x14ac:dyDescent="0.2">
      <c r="A498" s="311" t="s">
        <v>1696</v>
      </c>
      <c r="B498" s="366"/>
      <c r="C498" s="367"/>
      <c r="D498" s="301" t="s">
        <v>58</v>
      </c>
      <c r="E498" s="312"/>
    </row>
    <row r="499" spans="1:5" x14ac:dyDescent="0.2">
      <c r="A499" s="309" t="s">
        <v>1697</v>
      </c>
      <c r="B499" s="368"/>
      <c r="C499" s="369"/>
      <c r="D499" s="300" t="s">
        <v>58</v>
      </c>
      <c r="E499" s="310"/>
    </row>
    <row r="500" spans="1:5" x14ac:dyDescent="0.2">
      <c r="A500" s="311" t="s">
        <v>1698</v>
      </c>
      <c r="B500" s="366"/>
      <c r="C500" s="367"/>
      <c r="D500" s="301" t="s">
        <v>58</v>
      </c>
      <c r="E500" s="312"/>
    </row>
    <row r="501" spans="1:5" x14ac:dyDescent="0.2">
      <c r="A501" s="309" t="s">
        <v>1699</v>
      </c>
      <c r="B501" s="368"/>
      <c r="C501" s="369"/>
      <c r="D501" s="300" t="s">
        <v>58</v>
      </c>
      <c r="E501" s="310"/>
    </row>
    <row r="502" spans="1:5" x14ac:dyDescent="0.2">
      <c r="A502" s="311" t="s">
        <v>1700</v>
      </c>
      <c r="B502" s="366"/>
      <c r="C502" s="367"/>
      <c r="D502" s="301" t="s">
        <v>58</v>
      </c>
      <c r="E502" s="312"/>
    </row>
    <row r="503" spans="1:5" x14ac:dyDescent="0.2">
      <c r="A503" s="309" t="s">
        <v>1701</v>
      </c>
      <c r="B503" s="368"/>
      <c r="C503" s="369"/>
      <c r="D503" s="300" t="s">
        <v>58</v>
      </c>
      <c r="E503" s="310"/>
    </row>
    <row r="504" spans="1:5" x14ac:dyDescent="0.2">
      <c r="A504" s="311" t="s">
        <v>1702</v>
      </c>
      <c r="B504" s="366"/>
      <c r="C504" s="367"/>
      <c r="D504" s="301" t="s">
        <v>58</v>
      </c>
      <c r="E504" s="312"/>
    </row>
    <row r="505" spans="1:5" x14ac:dyDescent="0.2">
      <c r="A505" s="309" t="s">
        <v>1703</v>
      </c>
      <c r="B505" s="368"/>
      <c r="C505" s="369"/>
      <c r="D505" s="300" t="s">
        <v>58</v>
      </c>
      <c r="E505" s="310"/>
    </row>
    <row r="506" spans="1:5" x14ac:dyDescent="0.2">
      <c r="A506" s="311" t="s">
        <v>1704</v>
      </c>
      <c r="B506" s="366"/>
      <c r="C506" s="367"/>
      <c r="D506" s="301" t="s">
        <v>58</v>
      </c>
      <c r="E506" s="312"/>
    </row>
    <row r="507" spans="1:5" x14ac:dyDescent="0.2">
      <c r="A507" s="309" t="s">
        <v>1705</v>
      </c>
      <c r="B507" s="368"/>
      <c r="C507" s="369"/>
      <c r="D507" s="300" t="s">
        <v>58</v>
      </c>
      <c r="E507" s="310"/>
    </row>
    <row r="508" spans="1:5" x14ac:dyDescent="0.2">
      <c r="A508" s="377" t="s">
        <v>1706</v>
      </c>
      <c r="B508" s="379" t="s">
        <v>1707</v>
      </c>
      <c r="C508" s="380"/>
      <c r="D508" s="383" t="s">
        <v>58</v>
      </c>
      <c r="E508" s="315" t="s">
        <v>1454</v>
      </c>
    </row>
    <row r="509" spans="1:5" x14ac:dyDescent="0.2">
      <c r="A509" s="378"/>
      <c r="B509" s="381"/>
      <c r="C509" s="382"/>
      <c r="D509" s="384"/>
      <c r="E509" s="316" t="s">
        <v>1455</v>
      </c>
    </row>
    <row r="510" spans="1:5" x14ac:dyDescent="0.2">
      <c r="A510" s="385" t="s">
        <v>1708</v>
      </c>
      <c r="B510" s="387" t="s">
        <v>1707</v>
      </c>
      <c r="C510" s="388"/>
      <c r="D510" s="391" t="s">
        <v>58</v>
      </c>
      <c r="E510" s="313" t="s">
        <v>1454</v>
      </c>
    </row>
    <row r="511" spans="1:5" x14ac:dyDescent="0.2">
      <c r="A511" s="386"/>
      <c r="B511" s="389"/>
      <c r="C511" s="390"/>
      <c r="D511" s="392"/>
      <c r="E511" s="314" t="s">
        <v>1455</v>
      </c>
    </row>
    <row r="512" spans="1:5" x14ac:dyDescent="0.2">
      <c r="A512" s="377" t="s">
        <v>1709</v>
      </c>
      <c r="B512" s="379" t="s">
        <v>1707</v>
      </c>
      <c r="C512" s="380"/>
      <c r="D512" s="383" t="s">
        <v>58</v>
      </c>
      <c r="E512" s="315" t="s">
        <v>1454</v>
      </c>
    </row>
    <row r="513" spans="1:5" x14ac:dyDescent="0.2">
      <c r="A513" s="378"/>
      <c r="B513" s="381"/>
      <c r="C513" s="382"/>
      <c r="D513" s="384"/>
      <c r="E513" s="316" t="s">
        <v>1455</v>
      </c>
    </row>
    <row r="514" spans="1:5" x14ac:dyDescent="0.2">
      <c r="A514" s="385" t="s">
        <v>1710</v>
      </c>
      <c r="B514" s="387" t="s">
        <v>1707</v>
      </c>
      <c r="C514" s="388"/>
      <c r="D514" s="391" t="s">
        <v>58</v>
      </c>
      <c r="E514" s="313" t="s">
        <v>1454</v>
      </c>
    </row>
    <row r="515" spans="1:5" x14ac:dyDescent="0.2">
      <c r="A515" s="386"/>
      <c r="B515" s="389"/>
      <c r="C515" s="390"/>
      <c r="D515" s="392"/>
      <c r="E515" s="314" t="s">
        <v>1455</v>
      </c>
    </row>
    <row r="516" spans="1:5" x14ac:dyDescent="0.2">
      <c r="A516" s="377" t="s">
        <v>1711</v>
      </c>
      <c r="B516" s="379" t="s">
        <v>1707</v>
      </c>
      <c r="C516" s="380"/>
      <c r="D516" s="383" t="s">
        <v>58</v>
      </c>
      <c r="E516" s="315" t="s">
        <v>1454</v>
      </c>
    </row>
    <row r="517" spans="1:5" x14ac:dyDescent="0.2">
      <c r="A517" s="378"/>
      <c r="B517" s="381"/>
      <c r="C517" s="382"/>
      <c r="D517" s="384"/>
      <c r="E517" s="316" t="s">
        <v>1455</v>
      </c>
    </row>
    <row r="518" spans="1:5" x14ac:dyDescent="0.2">
      <c r="A518" s="385" t="s">
        <v>1712</v>
      </c>
      <c r="B518" s="387" t="s">
        <v>1707</v>
      </c>
      <c r="C518" s="388"/>
      <c r="D518" s="391" t="s">
        <v>58</v>
      </c>
      <c r="E518" s="313" t="s">
        <v>1454</v>
      </c>
    </row>
    <row r="519" spans="1:5" x14ac:dyDescent="0.2">
      <c r="A519" s="386"/>
      <c r="B519" s="389"/>
      <c r="C519" s="390"/>
      <c r="D519" s="392"/>
      <c r="E519" s="314" t="s">
        <v>1455</v>
      </c>
    </row>
    <row r="520" spans="1:5" x14ac:dyDescent="0.2">
      <c r="A520" s="377" t="s">
        <v>1713</v>
      </c>
      <c r="B520" s="379" t="s">
        <v>1707</v>
      </c>
      <c r="C520" s="380"/>
      <c r="D520" s="383" t="s">
        <v>58</v>
      </c>
      <c r="E520" s="315" t="s">
        <v>1454</v>
      </c>
    </row>
    <row r="521" spans="1:5" x14ac:dyDescent="0.2">
      <c r="A521" s="378"/>
      <c r="B521" s="381"/>
      <c r="C521" s="382"/>
      <c r="D521" s="384"/>
      <c r="E521" s="316" t="s">
        <v>1455</v>
      </c>
    </row>
    <row r="522" spans="1:5" x14ac:dyDescent="0.2">
      <c r="A522" s="385" t="s">
        <v>1714</v>
      </c>
      <c r="B522" s="387" t="s">
        <v>1707</v>
      </c>
      <c r="C522" s="388"/>
      <c r="D522" s="391" t="s">
        <v>58</v>
      </c>
      <c r="E522" s="313" t="s">
        <v>1454</v>
      </c>
    </row>
    <row r="523" spans="1:5" x14ac:dyDescent="0.2">
      <c r="A523" s="386"/>
      <c r="B523" s="389"/>
      <c r="C523" s="390"/>
      <c r="D523" s="392"/>
      <c r="E523" s="314" t="s">
        <v>1455</v>
      </c>
    </row>
    <row r="524" spans="1:5" x14ac:dyDescent="0.2">
      <c r="A524" s="377" t="s">
        <v>1715</v>
      </c>
      <c r="B524" s="379" t="s">
        <v>1707</v>
      </c>
      <c r="C524" s="380"/>
      <c r="D524" s="383" t="s">
        <v>58</v>
      </c>
      <c r="E524" s="315" t="s">
        <v>1454</v>
      </c>
    </row>
    <row r="525" spans="1:5" x14ac:dyDescent="0.2">
      <c r="A525" s="378"/>
      <c r="B525" s="381"/>
      <c r="C525" s="382"/>
      <c r="D525" s="384"/>
      <c r="E525" s="316" t="s">
        <v>1455</v>
      </c>
    </row>
    <row r="526" spans="1:5" x14ac:dyDescent="0.2">
      <c r="A526" s="385" t="s">
        <v>1716</v>
      </c>
      <c r="B526" s="387" t="s">
        <v>1707</v>
      </c>
      <c r="C526" s="388"/>
      <c r="D526" s="391" t="s">
        <v>58</v>
      </c>
      <c r="E526" s="313" t="s">
        <v>1454</v>
      </c>
    </row>
    <row r="527" spans="1:5" x14ac:dyDescent="0.2">
      <c r="A527" s="386"/>
      <c r="B527" s="389"/>
      <c r="C527" s="390"/>
      <c r="D527" s="392"/>
      <c r="E527" s="314" t="s">
        <v>1455</v>
      </c>
    </row>
    <row r="528" spans="1:5" x14ac:dyDescent="0.2">
      <c r="A528" s="377" t="s">
        <v>1717</v>
      </c>
      <c r="B528" s="379" t="s">
        <v>1707</v>
      </c>
      <c r="C528" s="380"/>
      <c r="D528" s="383" t="s">
        <v>58</v>
      </c>
      <c r="E528" s="315" t="s">
        <v>1454</v>
      </c>
    </row>
    <row r="529" spans="1:5" x14ac:dyDescent="0.2">
      <c r="A529" s="378"/>
      <c r="B529" s="381"/>
      <c r="C529" s="382"/>
      <c r="D529" s="384"/>
      <c r="E529" s="316" t="s">
        <v>1455</v>
      </c>
    </row>
    <row r="530" spans="1:5" x14ac:dyDescent="0.2">
      <c r="A530" s="385" t="s">
        <v>1718</v>
      </c>
      <c r="B530" s="387" t="s">
        <v>1707</v>
      </c>
      <c r="C530" s="388"/>
      <c r="D530" s="391" t="s">
        <v>58</v>
      </c>
      <c r="E530" s="313" t="s">
        <v>1454</v>
      </c>
    </row>
    <row r="531" spans="1:5" x14ac:dyDescent="0.2">
      <c r="A531" s="386"/>
      <c r="B531" s="389"/>
      <c r="C531" s="390"/>
      <c r="D531" s="392"/>
      <c r="E531" s="314" t="s">
        <v>1455</v>
      </c>
    </row>
    <row r="532" spans="1:5" x14ac:dyDescent="0.2">
      <c r="A532" s="377" t="s">
        <v>1719</v>
      </c>
      <c r="B532" s="379" t="s">
        <v>1707</v>
      </c>
      <c r="C532" s="380"/>
      <c r="D532" s="383" t="s">
        <v>58</v>
      </c>
      <c r="E532" s="315" t="s">
        <v>1454</v>
      </c>
    </row>
    <row r="533" spans="1:5" x14ac:dyDescent="0.2">
      <c r="A533" s="378"/>
      <c r="B533" s="381"/>
      <c r="C533" s="382"/>
      <c r="D533" s="384"/>
      <c r="E533" s="316" t="s">
        <v>1455</v>
      </c>
    </row>
    <row r="534" spans="1:5" x14ac:dyDescent="0.2">
      <c r="A534" s="385" t="s">
        <v>1720</v>
      </c>
      <c r="B534" s="387" t="s">
        <v>1707</v>
      </c>
      <c r="C534" s="388"/>
      <c r="D534" s="391" t="s">
        <v>58</v>
      </c>
      <c r="E534" s="313" t="s">
        <v>1454</v>
      </c>
    </row>
    <row r="535" spans="1:5" x14ac:dyDescent="0.2">
      <c r="A535" s="386"/>
      <c r="B535" s="389"/>
      <c r="C535" s="390"/>
      <c r="D535" s="392"/>
      <c r="E535" s="314" t="s">
        <v>1455</v>
      </c>
    </row>
    <row r="536" spans="1:5" x14ac:dyDescent="0.2">
      <c r="A536" s="377" t="s">
        <v>1721</v>
      </c>
      <c r="B536" s="379" t="s">
        <v>1707</v>
      </c>
      <c r="C536" s="380"/>
      <c r="D536" s="383" t="s">
        <v>58</v>
      </c>
      <c r="E536" s="315" t="s">
        <v>1454</v>
      </c>
    </row>
    <row r="537" spans="1:5" x14ac:dyDescent="0.2">
      <c r="A537" s="378"/>
      <c r="B537" s="381"/>
      <c r="C537" s="382"/>
      <c r="D537" s="384"/>
      <c r="E537" s="316" t="s">
        <v>1455</v>
      </c>
    </row>
    <row r="538" spans="1:5" x14ac:dyDescent="0.2">
      <c r="A538" s="385" t="s">
        <v>1722</v>
      </c>
      <c r="B538" s="387" t="s">
        <v>1707</v>
      </c>
      <c r="C538" s="388"/>
      <c r="D538" s="391" t="s">
        <v>58</v>
      </c>
      <c r="E538" s="313" t="s">
        <v>1454</v>
      </c>
    </row>
    <row r="539" spans="1:5" x14ac:dyDescent="0.2">
      <c r="A539" s="386"/>
      <c r="B539" s="389"/>
      <c r="C539" s="390"/>
      <c r="D539" s="392"/>
      <c r="E539" s="314" t="s">
        <v>1455</v>
      </c>
    </row>
    <row r="540" spans="1:5" x14ac:dyDescent="0.2">
      <c r="A540" s="377" t="s">
        <v>1723</v>
      </c>
      <c r="B540" s="379" t="s">
        <v>1707</v>
      </c>
      <c r="C540" s="380"/>
      <c r="D540" s="383" t="s">
        <v>58</v>
      </c>
      <c r="E540" s="315" t="s">
        <v>1454</v>
      </c>
    </row>
    <row r="541" spans="1:5" x14ac:dyDescent="0.2">
      <c r="A541" s="378"/>
      <c r="B541" s="381"/>
      <c r="C541" s="382"/>
      <c r="D541" s="384"/>
      <c r="E541" s="316" t="s">
        <v>1455</v>
      </c>
    </row>
    <row r="542" spans="1:5" x14ac:dyDescent="0.2">
      <c r="A542" s="385" t="s">
        <v>1724</v>
      </c>
      <c r="B542" s="387" t="s">
        <v>1707</v>
      </c>
      <c r="C542" s="388"/>
      <c r="D542" s="391" t="s">
        <v>58</v>
      </c>
      <c r="E542" s="313" t="s">
        <v>1454</v>
      </c>
    </row>
    <row r="543" spans="1:5" x14ac:dyDescent="0.2">
      <c r="A543" s="386"/>
      <c r="B543" s="389"/>
      <c r="C543" s="390"/>
      <c r="D543" s="392"/>
      <c r="E543" s="314" t="s">
        <v>1455</v>
      </c>
    </row>
    <row r="544" spans="1:5" x14ac:dyDescent="0.2">
      <c r="A544" s="377" t="s">
        <v>1725</v>
      </c>
      <c r="B544" s="379" t="s">
        <v>1726</v>
      </c>
      <c r="C544" s="380"/>
      <c r="D544" s="383" t="s">
        <v>58</v>
      </c>
      <c r="E544" s="315" t="s">
        <v>1454</v>
      </c>
    </row>
    <row r="545" spans="1:5" x14ac:dyDescent="0.2">
      <c r="A545" s="378"/>
      <c r="B545" s="381"/>
      <c r="C545" s="382"/>
      <c r="D545" s="384"/>
      <c r="E545" s="316" t="s">
        <v>1455</v>
      </c>
    </row>
    <row r="546" spans="1:5" x14ac:dyDescent="0.2">
      <c r="A546" s="385" t="s">
        <v>1727</v>
      </c>
      <c r="B546" s="387" t="s">
        <v>1726</v>
      </c>
      <c r="C546" s="388"/>
      <c r="D546" s="391" t="s">
        <v>58</v>
      </c>
      <c r="E546" s="313" t="s">
        <v>1454</v>
      </c>
    </row>
    <row r="547" spans="1:5" x14ac:dyDescent="0.2">
      <c r="A547" s="386"/>
      <c r="B547" s="389"/>
      <c r="C547" s="390"/>
      <c r="D547" s="392"/>
      <c r="E547" s="314" t="s">
        <v>1455</v>
      </c>
    </row>
    <row r="548" spans="1:5" x14ac:dyDescent="0.2">
      <c r="A548" s="377" t="s">
        <v>1728</v>
      </c>
      <c r="B548" s="379" t="s">
        <v>1726</v>
      </c>
      <c r="C548" s="380"/>
      <c r="D548" s="383" t="s">
        <v>58</v>
      </c>
      <c r="E548" s="315" t="s">
        <v>1454</v>
      </c>
    </row>
    <row r="549" spans="1:5" x14ac:dyDescent="0.2">
      <c r="A549" s="378"/>
      <c r="B549" s="381"/>
      <c r="C549" s="382"/>
      <c r="D549" s="384"/>
      <c r="E549" s="316" t="s">
        <v>1455</v>
      </c>
    </row>
    <row r="550" spans="1:5" x14ac:dyDescent="0.2">
      <c r="A550" s="385" t="s">
        <v>1729</v>
      </c>
      <c r="B550" s="387" t="s">
        <v>1726</v>
      </c>
      <c r="C550" s="388"/>
      <c r="D550" s="391" t="s">
        <v>58</v>
      </c>
      <c r="E550" s="313" t="s">
        <v>1454</v>
      </c>
    </row>
    <row r="551" spans="1:5" x14ac:dyDescent="0.2">
      <c r="A551" s="386"/>
      <c r="B551" s="389"/>
      <c r="C551" s="390"/>
      <c r="D551" s="392"/>
      <c r="E551" s="314" t="s">
        <v>1455</v>
      </c>
    </row>
    <row r="552" spans="1:5" x14ac:dyDescent="0.2">
      <c r="A552" s="377" t="s">
        <v>1730</v>
      </c>
      <c r="B552" s="379" t="s">
        <v>1726</v>
      </c>
      <c r="C552" s="380"/>
      <c r="D552" s="383" t="s">
        <v>58</v>
      </c>
      <c r="E552" s="315" t="s">
        <v>1454</v>
      </c>
    </row>
    <row r="553" spans="1:5" x14ac:dyDescent="0.2">
      <c r="A553" s="378"/>
      <c r="B553" s="381"/>
      <c r="C553" s="382"/>
      <c r="D553" s="384"/>
      <c r="E553" s="316" t="s">
        <v>1455</v>
      </c>
    </row>
    <row r="554" spans="1:5" x14ac:dyDescent="0.2">
      <c r="A554" s="385" t="s">
        <v>1731</v>
      </c>
      <c r="B554" s="387" t="s">
        <v>1732</v>
      </c>
      <c r="C554" s="388"/>
      <c r="D554" s="391" t="s">
        <v>58</v>
      </c>
      <c r="E554" s="313" t="s">
        <v>1454</v>
      </c>
    </row>
    <row r="555" spans="1:5" x14ac:dyDescent="0.2">
      <c r="A555" s="386"/>
      <c r="B555" s="389"/>
      <c r="C555" s="390"/>
      <c r="D555" s="392"/>
      <c r="E555" s="314" t="s">
        <v>1455</v>
      </c>
    </row>
    <row r="556" spans="1:5" x14ac:dyDescent="0.2">
      <c r="A556" s="377" t="s">
        <v>1733</v>
      </c>
      <c r="B556" s="379" t="s">
        <v>1732</v>
      </c>
      <c r="C556" s="380"/>
      <c r="D556" s="383" t="s">
        <v>58</v>
      </c>
      <c r="E556" s="315" t="s">
        <v>1454</v>
      </c>
    </row>
    <row r="557" spans="1:5" x14ac:dyDescent="0.2">
      <c r="A557" s="378"/>
      <c r="B557" s="381"/>
      <c r="C557" s="382"/>
      <c r="D557" s="384"/>
      <c r="E557" s="316" t="s">
        <v>1455</v>
      </c>
    </row>
    <row r="558" spans="1:5" x14ac:dyDescent="0.2">
      <c r="A558" s="385" t="s">
        <v>1490</v>
      </c>
      <c r="B558" s="387" t="s">
        <v>1732</v>
      </c>
      <c r="C558" s="388"/>
      <c r="D558" s="391" t="s">
        <v>58</v>
      </c>
      <c r="E558" s="313" t="s">
        <v>1454</v>
      </c>
    </row>
    <row r="559" spans="1:5" x14ac:dyDescent="0.2">
      <c r="A559" s="386"/>
      <c r="B559" s="389"/>
      <c r="C559" s="390"/>
      <c r="D559" s="392"/>
      <c r="E559" s="314" t="s">
        <v>1455</v>
      </c>
    </row>
    <row r="560" spans="1:5" x14ac:dyDescent="0.2">
      <c r="A560" s="377" t="s">
        <v>1734</v>
      </c>
      <c r="B560" s="379" t="s">
        <v>1732</v>
      </c>
      <c r="C560" s="380"/>
      <c r="D560" s="383" t="s">
        <v>58</v>
      </c>
      <c r="E560" s="315" t="s">
        <v>1454</v>
      </c>
    </row>
    <row r="561" spans="1:5" x14ac:dyDescent="0.2">
      <c r="A561" s="378"/>
      <c r="B561" s="381"/>
      <c r="C561" s="382"/>
      <c r="D561" s="384"/>
      <c r="E561" s="316" t="s">
        <v>1455</v>
      </c>
    </row>
    <row r="562" spans="1:5" x14ac:dyDescent="0.2">
      <c r="A562" s="385" t="s">
        <v>1735</v>
      </c>
      <c r="B562" s="387" t="s">
        <v>1732</v>
      </c>
      <c r="C562" s="388"/>
      <c r="D562" s="391" t="s">
        <v>58</v>
      </c>
      <c r="E562" s="313" t="s">
        <v>1454</v>
      </c>
    </row>
    <row r="563" spans="1:5" x14ac:dyDescent="0.2">
      <c r="A563" s="386"/>
      <c r="B563" s="389"/>
      <c r="C563" s="390"/>
      <c r="D563" s="392"/>
      <c r="E563" s="314" t="s">
        <v>1455</v>
      </c>
    </row>
    <row r="564" spans="1:5" x14ac:dyDescent="0.2">
      <c r="A564" s="377" t="s">
        <v>1736</v>
      </c>
      <c r="B564" s="379" t="s">
        <v>1732</v>
      </c>
      <c r="C564" s="380"/>
      <c r="D564" s="383" t="s">
        <v>58</v>
      </c>
      <c r="E564" s="315" t="s">
        <v>1454</v>
      </c>
    </row>
    <row r="565" spans="1:5" x14ac:dyDescent="0.2">
      <c r="A565" s="378"/>
      <c r="B565" s="381"/>
      <c r="C565" s="382"/>
      <c r="D565" s="384"/>
      <c r="E565" s="316" t="s">
        <v>1455</v>
      </c>
    </row>
    <row r="566" spans="1:5" x14ac:dyDescent="0.2">
      <c r="A566" s="385" t="s">
        <v>1737</v>
      </c>
      <c r="B566" s="387" t="s">
        <v>1732</v>
      </c>
      <c r="C566" s="388"/>
      <c r="D566" s="391" t="s">
        <v>58</v>
      </c>
      <c r="E566" s="313" t="s">
        <v>1454</v>
      </c>
    </row>
    <row r="567" spans="1:5" x14ac:dyDescent="0.2">
      <c r="A567" s="386"/>
      <c r="B567" s="389"/>
      <c r="C567" s="390"/>
      <c r="D567" s="392"/>
      <c r="E567" s="314" t="s">
        <v>1455</v>
      </c>
    </row>
    <row r="568" spans="1:5" x14ac:dyDescent="0.2">
      <c r="A568" s="377" t="s">
        <v>1738</v>
      </c>
      <c r="B568" s="379" t="s">
        <v>1732</v>
      </c>
      <c r="C568" s="380"/>
      <c r="D568" s="383" t="s">
        <v>58</v>
      </c>
      <c r="E568" s="315" t="s">
        <v>1454</v>
      </c>
    </row>
    <row r="569" spans="1:5" x14ac:dyDescent="0.2">
      <c r="A569" s="378"/>
      <c r="B569" s="381"/>
      <c r="C569" s="382"/>
      <c r="D569" s="384"/>
      <c r="E569" s="316" t="s">
        <v>1455</v>
      </c>
    </row>
    <row r="570" spans="1:5" x14ac:dyDescent="0.2">
      <c r="A570" s="385" t="s">
        <v>1739</v>
      </c>
      <c r="B570" s="387" t="s">
        <v>1732</v>
      </c>
      <c r="C570" s="388"/>
      <c r="D570" s="391" t="s">
        <v>58</v>
      </c>
      <c r="E570" s="313" t="s">
        <v>1454</v>
      </c>
    </row>
    <row r="571" spans="1:5" x14ac:dyDescent="0.2">
      <c r="A571" s="386"/>
      <c r="B571" s="389"/>
      <c r="C571" s="390"/>
      <c r="D571" s="392"/>
      <c r="E571" s="314" t="s">
        <v>1455</v>
      </c>
    </row>
    <row r="572" spans="1:5" x14ac:dyDescent="0.2">
      <c r="A572" s="377" t="s">
        <v>1740</v>
      </c>
      <c r="B572" s="379" t="s">
        <v>1732</v>
      </c>
      <c r="C572" s="380"/>
      <c r="D572" s="383" t="s">
        <v>58</v>
      </c>
      <c r="E572" s="315" t="s">
        <v>1454</v>
      </c>
    </row>
    <row r="573" spans="1:5" x14ac:dyDescent="0.2">
      <c r="A573" s="378"/>
      <c r="B573" s="381"/>
      <c r="C573" s="382"/>
      <c r="D573" s="384"/>
      <c r="E573" s="316" t="s">
        <v>1455</v>
      </c>
    </row>
    <row r="574" spans="1:5" x14ac:dyDescent="0.2">
      <c r="A574" s="385" t="s">
        <v>1741</v>
      </c>
      <c r="B574" s="387" t="s">
        <v>1732</v>
      </c>
      <c r="C574" s="388"/>
      <c r="D574" s="391" t="s">
        <v>58</v>
      </c>
      <c r="E574" s="313" t="s">
        <v>1454</v>
      </c>
    </row>
    <row r="575" spans="1:5" x14ac:dyDescent="0.2">
      <c r="A575" s="386"/>
      <c r="B575" s="389"/>
      <c r="C575" s="390"/>
      <c r="D575" s="392"/>
      <c r="E575" s="314" t="s">
        <v>1455</v>
      </c>
    </row>
    <row r="576" spans="1:5" x14ac:dyDescent="0.2">
      <c r="A576" s="377" t="s">
        <v>1742</v>
      </c>
      <c r="B576" s="379" t="s">
        <v>1732</v>
      </c>
      <c r="C576" s="380"/>
      <c r="D576" s="383" t="s">
        <v>58</v>
      </c>
      <c r="E576" s="315" t="s">
        <v>1454</v>
      </c>
    </row>
    <row r="577" spans="1:5" x14ac:dyDescent="0.2">
      <c r="A577" s="378"/>
      <c r="B577" s="381"/>
      <c r="C577" s="382"/>
      <c r="D577" s="384"/>
      <c r="E577" s="316" t="s">
        <v>1455</v>
      </c>
    </row>
    <row r="578" spans="1:5" x14ac:dyDescent="0.2">
      <c r="A578" s="385" t="s">
        <v>1743</v>
      </c>
      <c r="B578" s="387" t="s">
        <v>1732</v>
      </c>
      <c r="C578" s="388"/>
      <c r="D578" s="391" t="s">
        <v>58</v>
      </c>
      <c r="E578" s="313" t="s">
        <v>1454</v>
      </c>
    </row>
    <row r="579" spans="1:5" x14ac:dyDescent="0.2">
      <c r="A579" s="386"/>
      <c r="B579" s="389"/>
      <c r="C579" s="390"/>
      <c r="D579" s="392"/>
      <c r="E579" s="314" t="s">
        <v>1455</v>
      </c>
    </row>
    <row r="580" spans="1:5" x14ac:dyDescent="0.2">
      <c r="A580" s="377" t="s">
        <v>1744</v>
      </c>
      <c r="B580" s="379" t="s">
        <v>1745</v>
      </c>
      <c r="C580" s="380"/>
      <c r="D580" s="383" t="s">
        <v>58</v>
      </c>
      <c r="E580" s="315" t="s">
        <v>1454</v>
      </c>
    </row>
    <row r="581" spans="1:5" x14ac:dyDescent="0.2">
      <c r="A581" s="378"/>
      <c r="B581" s="381"/>
      <c r="C581" s="382"/>
      <c r="D581" s="384"/>
      <c r="E581" s="316" t="s">
        <v>1455</v>
      </c>
    </row>
    <row r="582" spans="1:5" x14ac:dyDescent="0.2">
      <c r="A582" s="385" t="s">
        <v>1746</v>
      </c>
      <c r="B582" s="387" t="s">
        <v>1745</v>
      </c>
      <c r="C582" s="388"/>
      <c r="D582" s="391" t="s">
        <v>58</v>
      </c>
      <c r="E582" s="313" t="s">
        <v>1454</v>
      </c>
    </row>
    <row r="583" spans="1:5" x14ac:dyDescent="0.2">
      <c r="A583" s="386"/>
      <c r="B583" s="389"/>
      <c r="C583" s="390"/>
      <c r="D583" s="392"/>
      <c r="E583" s="314" t="s">
        <v>1455</v>
      </c>
    </row>
    <row r="584" spans="1:5" x14ac:dyDescent="0.2">
      <c r="A584" s="377" t="s">
        <v>1747</v>
      </c>
      <c r="B584" s="379" t="s">
        <v>1745</v>
      </c>
      <c r="C584" s="380"/>
      <c r="D584" s="383" t="s">
        <v>58</v>
      </c>
      <c r="E584" s="315" t="s">
        <v>1454</v>
      </c>
    </row>
    <row r="585" spans="1:5" x14ac:dyDescent="0.2">
      <c r="A585" s="378"/>
      <c r="B585" s="381"/>
      <c r="C585" s="382"/>
      <c r="D585" s="384"/>
      <c r="E585" s="316" t="s">
        <v>1455</v>
      </c>
    </row>
    <row r="586" spans="1:5" x14ac:dyDescent="0.2">
      <c r="A586" s="385" t="s">
        <v>1748</v>
      </c>
      <c r="B586" s="387" t="s">
        <v>1745</v>
      </c>
      <c r="C586" s="388"/>
      <c r="D586" s="391" t="s">
        <v>58</v>
      </c>
      <c r="E586" s="313" t="s">
        <v>1454</v>
      </c>
    </row>
    <row r="587" spans="1:5" x14ac:dyDescent="0.2">
      <c r="A587" s="386"/>
      <c r="B587" s="389"/>
      <c r="C587" s="390"/>
      <c r="D587" s="392"/>
      <c r="E587" s="314" t="s">
        <v>1455</v>
      </c>
    </row>
    <row r="588" spans="1:5" x14ac:dyDescent="0.2">
      <c r="A588" s="377" t="s">
        <v>1749</v>
      </c>
      <c r="B588" s="379" t="s">
        <v>1745</v>
      </c>
      <c r="C588" s="380"/>
      <c r="D588" s="383" t="s">
        <v>58</v>
      </c>
      <c r="E588" s="315" t="s">
        <v>1454</v>
      </c>
    </row>
    <row r="589" spans="1:5" x14ac:dyDescent="0.2">
      <c r="A589" s="378"/>
      <c r="B589" s="381"/>
      <c r="C589" s="382"/>
      <c r="D589" s="384"/>
      <c r="E589" s="316" t="s">
        <v>1455</v>
      </c>
    </row>
    <row r="590" spans="1:5" x14ac:dyDescent="0.2">
      <c r="A590" s="385" t="s">
        <v>1750</v>
      </c>
      <c r="B590" s="387" t="s">
        <v>1745</v>
      </c>
      <c r="C590" s="388"/>
      <c r="D590" s="391" t="s">
        <v>58</v>
      </c>
      <c r="E590" s="313" t="s">
        <v>1454</v>
      </c>
    </row>
    <row r="591" spans="1:5" x14ac:dyDescent="0.2">
      <c r="A591" s="386"/>
      <c r="B591" s="389"/>
      <c r="C591" s="390"/>
      <c r="D591" s="392"/>
      <c r="E591" s="314" t="s">
        <v>1455</v>
      </c>
    </row>
    <row r="592" spans="1:5" x14ac:dyDescent="0.2">
      <c r="A592" s="377" t="s">
        <v>1751</v>
      </c>
      <c r="B592" s="379" t="s">
        <v>1745</v>
      </c>
      <c r="C592" s="380"/>
      <c r="D592" s="383" t="s">
        <v>58</v>
      </c>
      <c r="E592" s="315" t="s">
        <v>1454</v>
      </c>
    </row>
    <row r="593" spans="1:5" x14ac:dyDescent="0.2">
      <c r="A593" s="378"/>
      <c r="B593" s="381"/>
      <c r="C593" s="382"/>
      <c r="D593" s="384"/>
      <c r="E593" s="316" t="s">
        <v>1455</v>
      </c>
    </row>
    <row r="594" spans="1:5" x14ac:dyDescent="0.2">
      <c r="A594" s="385" t="s">
        <v>1752</v>
      </c>
      <c r="B594" s="387" t="s">
        <v>1753</v>
      </c>
      <c r="C594" s="388"/>
      <c r="D594" s="391" t="s">
        <v>58</v>
      </c>
      <c r="E594" s="313" t="s">
        <v>1454</v>
      </c>
    </row>
    <row r="595" spans="1:5" x14ac:dyDescent="0.2">
      <c r="A595" s="386"/>
      <c r="B595" s="389"/>
      <c r="C595" s="390"/>
      <c r="D595" s="392"/>
      <c r="E595" s="314" t="s">
        <v>1455</v>
      </c>
    </row>
    <row r="596" spans="1:5" x14ac:dyDescent="0.2">
      <c r="A596" s="377" t="s">
        <v>1754</v>
      </c>
      <c r="B596" s="379" t="s">
        <v>1753</v>
      </c>
      <c r="C596" s="380"/>
      <c r="D596" s="383" t="s">
        <v>58</v>
      </c>
      <c r="E596" s="315" t="s">
        <v>1454</v>
      </c>
    </row>
    <row r="597" spans="1:5" x14ac:dyDescent="0.2">
      <c r="A597" s="378"/>
      <c r="B597" s="381"/>
      <c r="C597" s="382"/>
      <c r="D597" s="384"/>
      <c r="E597" s="316" t="s">
        <v>1455</v>
      </c>
    </row>
    <row r="598" spans="1:5" x14ac:dyDescent="0.2">
      <c r="A598" s="385" t="s">
        <v>1755</v>
      </c>
      <c r="B598" s="387" t="s">
        <v>1753</v>
      </c>
      <c r="C598" s="388"/>
      <c r="D598" s="391" t="s">
        <v>58</v>
      </c>
      <c r="E598" s="313" t="s">
        <v>1454</v>
      </c>
    </row>
    <row r="599" spans="1:5" x14ac:dyDescent="0.2">
      <c r="A599" s="386"/>
      <c r="B599" s="389"/>
      <c r="C599" s="390"/>
      <c r="D599" s="392"/>
      <c r="E599" s="314" t="s">
        <v>1455</v>
      </c>
    </row>
    <row r="600" spans="1:5" x14ac:dyDescent="0.2">
      <c r="A600" s="377" t="s">
        <v>1756</v>
      </c>
      <c r="B600" s="379" t="s">
        <v>1753</v>
      </c>
      <c r="C600" s="380"/>
      <c r="D600" s="383" t="s">
        <v>58</v>
      </c>
      <c r="E600" s="315" t="s">
        <v>1454</v>
      </c>
    </row>
    <row r="601" spans="1:5" x14ac:dyDescent="0.2">
      <c r="A601" s="378"/>
      <c r="B601" s="381"/>
      <c r="C601" s="382"/>
      <c r="D601" s="384"/>
      <c r="E601" s="316" t="s">
        <v>1455</v>
      </c>
    </row>
    <row r="602" spans="1:5" x14ac:dyDescent="0.2">
      <c r="A602" s="385" t="s">
        <v>1757</v>
      </c>
      <c r="B602" s="387" t="s">
        <v>1753</v>
      </c>
      <c r="C602" s="388"/>
      <c r="D602" s="391" t="s">
        <v>58</v>
      </c>
      <c r="E602" s="313" t="s">
        <v>1454</v>
      </c>
    </row>
    <row r="603" spans="1:5" x14ac:dyDescent="0.2">
      <c r="A603" s="386"/>
      <c r="B603" s="389"/>
      <c r="C603" s="390"/>
      <c r="D603" s="392"/>
      <c r="E603" s="314" t="s">
        <v>1455</v>
      </c>
    </row>
    <row r="604" spans="1:5" x14ac:dyDescent="0.2">
      <c r="A604" s="377" t="s">
        <v>1758</v>
      </c>
      <c r="B604" s="379" t="s">
        <v>1753</v>
      </c>
      <c r="C604" s="380"/>
      <c r="D604" s="383" t="s">
        <v>58</v>
      </c>
      <c r="E604" s="315" t="s">
        <v>1454</v>
      </c>
    </row>
    <row r="605" spans="1:5" x14ac:dyDescent="0.2">
      <c r="A605" s="378"/>
      <c r="B605" s="381"/>
      <c r="C605" s="382"/>
      <c r="D605" s="384"/>
      <c r="E605" s="316" t="s">
        <v>1455</v>
      </c>
    </row>
    <row r="606" spans="1:5" x14ac:dyDescent="0.2">
      <c r="A606" s="385" t="s">
        <v>1759</v>
      </c>
      <c r="B606" s="387" t="s">
        <v>1753</v>
      </c>
      <c r="C606" s="388"/>
      <c r="D606" s="391" t="s">
        <v>58</v>
      </c>
      <c r="E606" s="313" t="s">
        <v>1454</v>
      </c>
    </row>
    <row r="607" spans="1:5" x14ac:dyDescent="0.2">
      <c r="A607" s="386"/>
      <c r="B607" s="389"/>
      <c r="C607" s="390"/>
      <c r="D607" s="392"/>
      <c r="E607" s="314" t="s">
        <v>1455</v>
      </c>
    </row>
    <row r="608" spans="1:5" x14ac:dyDescent="0.2">
      <c r="A608" s="377" t="s">
        <v>1760</v>
      </c>
      <c r="B608" s="379" t="s">
        <v>1753</v>
      </c>
      <c r="C608" s="380"/>
      <c r="D608" s="383" t="s">
        <v>58</v>
      </c>
      <c r="E608" s="315" t="s">
        <v>1454</v>
      </c>
    </row>
    <row r="609" spans="1:5" x14ac:dyDescent="0.2">
      <c r="A609" s="378"/>
      <c r="B609" s="381"/>
      <c r="C609" s="382"/>
      <c r="D609" s="384"/>
      <c r="E609" s="316" t="s">
        <v>1455</v>
      </c>
    </row>
    <row r="610" spans="1:5" x14ac:dyDescent="0.2">
      <c r="A610" s="385" t="s">
        <v>1761</v>
      </c>
      <c r="B610" s="387" t="s">
        <v>1753</v>
      </c>
      <c r="C610" s="388"/>
      <c r="D610" s="391" t="s">
        <v>58</v>
      </c>
      <c r="E610" s="313" t="s">
        <v>1454</v>
      </c>
    </row>
    <row r="611" spans="1:5" x14ac:dyDescent="0.2">
      <c r="A611" s="386"/>
      <c r="B611" s="389"/>
      <c r="C611" s="390"/>
      <c r="D611" s="392"/>
      <c r="E611" s="314" t="s">
        <v>1455</v>
      </c>
    </row>
    <row r="612" spans="1:5" x14ac:dyDescent="0.2">
      <c r="A612" s="377" t="s">
        <v>1762</v>
      </c>
      <c r="B612" s="379" t="s">
        <v>1753</v>
      </c>
      <c r="C612" s="380"/>
      <c r="D612" s="383" t="s">
        <v>58</v>
      </c>
      <c r="E612" s="315" t="s">
        <v>1454</v>
      </c>
    </row>
    <row r="613" spans="1:5" x14ac:dyDescent="0.2">
      <c r="A613" s="378"/>
      <c r="B613" s="381"/>
      <c r="C613" s="382"/>
      <c r="D613" s="384"/>
      <c r="E613" s="316" t="s">
        <v>1455</v>
      </c>
    </row>
    <row r="614" spans="1:5" x14ac:dyDescent="0.2">
      <c r="A614" s="385" t="s">
        <v>1763</v>
      </c>
      <c r="B614" s="387" t="s">
        <v>1753</v>
      </c>
      <c r="C614" s="388"/>
      <c r="D614" s="391" t="s">
        <v>58</v>
      </c>
      <c r="E614" s="313" t="s">
        <v>1454</v>
      </c>
    </row>
    <row r="615" spans="1:5" x14ac:dyDescent="0.2">
      <c r="A615" s="386"/>
      <c r="B615" s="389"/>
      <c r="C615" s="390"/>
      <c r="D615" s="392"/>
      <c r="E615" s="314" t="s">
        <v>1455</v>
      </c>
    </row>
    <row r="616" spans="1:5" x14ac:dyDescent="0.2">
      <c r="A616" s="377" t="s">
        <v>1764</v>
      </c>
      <c r="B616" s="379" t="s">
        <v>1753</v>
      </c>
      <c r="C616" s="380"/>
      <c r="D616" s="383" t="s">
        <v>58</v>
      </c>
      <c r="E616" s="315" t="s">
        <v>1454</v>
      </c>
    </row>
    <row r="617" spans="1:5" x14ac:dyDescent="0.2">
      <c r="A617" s="378"/>
      <c r="B617" s="381"/>
      <c r="C617" s="382"/>
      <c r="D617" s="384"/>
      <c r="E617" s="316" t="s">
        <v>1455</v>
      </c>
    </row>
    <row r="618" spans="1:5" x14ac:dyDescent="0.2">
      <c r="A618" s="385" t="s">
        <v>1765</v>
      </c>
      <c r="B618" s="387" t="s">
        <v>1766</v>
      </c>
      <c r="C618" s="388"/>
      <c r="D618" s="391" t="s">
        <v>58</v>
      </c>
      <c r="E618" s="313" t="s">
        <v>1454</v>
      </c>
    </row>
    <row r="619" spans="1:5" x14ac:dyDescent="0.2">
      <c r="A619" s="386"/>
      <c r="B619" s="389"/>
      <c r="C619" s="390"/>
      <c r="D619" s="392"/>
      <c r="E619" s="314" t="s">
        <v>1455</v>
      </c>
    </row>
    <row r="620" spans="1:5" x14ac:dyDescent="0.2">
      <c r="A620" s="377" t="s">
        <v>1767</v>
      </c>
      <c r="B620" s="379" t="s">
        <v>1766</v>
      </c>
      <c r="C620" s="380"/>
      <c r="D620" s="383" t="s">
        <v>58</v>
      </c>
      <c r="E620" s="315" t="s">
        <v>1454</v>
      </c>
    </row>
    <row r="621" spans="1:5" x14ac:dyDescent="0.2">
      <c r="A621" s="378"/>
      <c r="B621" s="381"/>
      <c r="C621" s="382"/>
      <c r="D621" s="384"/>
      <c r="E621" s="316" t="s">
        <v>1455</v>
      </c>
    </row>
    <row r="622" spans="1:5" x14ac:dyDescent="0.2">
      <c r="A622" s="385" t="s">
        <v>1768</v>
      </c>
      <c r="B622" s="387" t="s">
        <v>1766</v>
      </c>
      <c r="C622" s="388"/>
      <c r="D622" s="391" t="s">
        <v>58</v>
      </c>
      <c r="E622" s="313" t="s">
        <v>1454</v>
      </c>
    </row>
    <row r="623" spans="1:5" x14ac:dyDescent="0.2">
      <c r="A623" s="386"/>
      <c r="B623" s="389"/>
      <c r="C623" s="390"/>
      <c r="D623" s="392"/>
      <c r="E623" s="314" t="s">
        <v>1455</v>
      </c>
    </row>
    <row r="624" spans="1:5" x14ac:dyDescent="0.2">
      <c r="A624" s="377" t="s">
        <v>1769</v>
      </c>
      <c r="B624" s="379" t="s">
        <v>1766</v>
      </c>
      <c r="C624" s="380"/>
      <c r="D624" s="383" t="s">
        <v>58</v>
      </c>
      <c r="E624" s="315" t="s">
        <v>1454</v>
      </c>
    </row>
    <row r="625" spans="1:5" x14ac:dyDescent="0.2">
      <c r="A625" s="378"/>
      <c r="B625" s="381"/>
      <c r="C625" s="382"/>
      <c r="D625" s="384"/>
      <c r="E625" s="316" t="s">
        <v>1455</v>
      </c>
    </row>
    <row r="626" spans="1:5" x14ac:dyDescent="0.2">
      <c r="A626" s="385" t="s">
        <v>1770</v>
      </c>
      <c r="B626" s="387" t="s">
        <v>1771</v>
      </c>
      <c r="C626" s="388"/>
      <c r="D626" s="391" t="s">
        <v>58</v>
      </c>
      <c r="E626" s="313" t="s">
        <v>1454</v>
      </c>
    </row>
    <row r="627" spans="1:5" x14ac:dyDescent="0.2">
      <c r="A627" s="386"/>
      <c r="B627" s="389"/>
      <c r="C627" s="390"/>
      <c r="D627" s="392"/>
      <c r="E627" s="314" t="s">
        <v>1455</v>
      </c>
    </row>
    <row r="628" spans="1:5" x14ac:dyDescent="0.2">
      <c r="A628" s="377" t="s">
        <v>1772</v>
      </c>
      <c r="B628" s="379" t="s">
        <v>1771</v>
      </c>
      <c r="C628" s="380"/>
      <c r="D628" s="383" t="s">
        <v>58</v>
      </c>
      <c r="E628" s="315" t="s">
        <v>1454</v>
      </c>
    </row>
    <row r="629" spans="1:5" x14ac:dyDescent="0.2">
      <c r="A629" s="378"/>
      <c r="B629" s="381"/>
      <c r="C629" s="382"/>
      <c r="D629" s="384"/>
      <c r="E629" s="316" t="s">
        <v>1455</v>
      </c>
    </row>
    <row r="630" spans="1:5" x14ac:dyDescent="0.2">
      <c r="A630" s="385" t="s">
        <v>1773</v>
      </c>
      <c r="B630" s="387" t="s">
        <v>1771</v>
      </c>
      <c r="C630" s="388"/>
      <c r="D630" s="391" t="s">
        <v>58</v>
      </c>
      <c r="E630" s="313" t="s">
        <v>1454</v>
      </c>
    </row>
    <row r="631" spans="1:5" x14ac:dyDescent="0.2">
      <c r="A631" s="386"/>
      <c r="B631" s="389"/>
      <c r="C631" s="390"/>
      <c r="D631" s="392"/>
      <c r="E631" s="314" t="s">
        <v>1455</v>
      </c>
    </row>
    <row r="632" spans="1:5" x14ac:dyDescent="0.2">
      <c r="A632" s="377" t="s">
        <v>1774</v>
      </c>
      <c r="B632" s="379" t="s">
        <v>1771</v>
      </c>
      <c r="C632" s="380"/>
      <c r="D632" s="383" t="s">
        <v>58</v>
      </c>
      <c r="E632" s="315" t="s">
        <v>1454</v>
      </c>
    </row>
    <row r="633" spans="1:5" x14ac:dyDescent="0.2">
      <c r="A633" s="378"/>
      <c r="B633" s="381"/>
      <c r="C633" s="382"/>
      <c r="D633" s="384"/>
      <c r="E633" s="316" t="s">
        <v>1455</v>
      </c>
    </row>
    <row r="634" spans="1:5" x14ac:dyDescent="0.2">
      <c r="A634" s="385" t="s">
        <v>1775</v>
      </c>
      <c r="B634" s="387" t="s">
        <v>1771</v>
      </c>
      <c r="C634" s="388"/>
      <c r="D634" s="391" t="s">
        <v>58</v>
      </c>
      <c r="E634" s="313" t="s">
        <v>1454</v>
      </c>
    </row>
    <row r="635" spans="1:5" x14ac:dyDescent="0.2">
      <c r="A635" s="386"/>
      <c r="B635" s="389"/>
      <c r="C635" s="390"/>
      <c r="D635" s="392"/>
      <c r="E635" s="314" t="s">
        <v>1455</v>
      </c>
    </row>
    <row r="636" spans="1:5" x14ac:dyDescent="0.2">
      <c r="A636" s="377" t="s">
        <v>1776</v>
      </c>
      <c r="B636" s="379" t="s">
        <v>1771</v>
      </c>
      <c r="C636" s="380"/>
      <c r="D636" s="383" t="s">
        <v>58</v>
      </c>
      <c r="E636" s="315" t="s">
        <v>1454</v>
      </c>
    </row>
    <row r="637" spans="1:5" x14ac:dyDescent="0.2">
      <c r="A637" s="378"/>
      <c r="B637" s="381"/>
      <c r="C637" s="382"/>
      <c r="D637" s="384"/>
      <c r="E637" s="316" t="s">
        <v>1455</v>
      </c>
    </row>
    <row r="638" spans="1:5" x14ac:dyDescent="0.2">
      <c r="A638" s="385" t="s">
        <v>1777</v>
      </c>
      <c r="B638" s="387" t="s">
        <v>1778</v>
      </c>
      <c r="C638" s="388"/>
      <c r="D638" s="391" t="s">
        <v>58</v>
      </c>
      <c r="E638" s="313" t="s">
        <v>1454</v>
      </c>
    </row>
    <row r="639" spans="1:5" x14ac:dyDescent="0.2">
      <c r="A639" s="386"/>
      <c r="B639" s="389"/>
      <c r="C639" s="390"/>
      <c r="D639" s="392"/>
      <c r="E639" s="314" t="s">
        <v>1455</v>
      </c>
    </row>
    <row r="640" spans="1:5" x14ac:dyDescent="0.2">
      <c r="A640" s="377" t="s">
        <v>1779</v>
      </c>
      <c r="B640" s="379" t="s">
        <v>1778</v>
      </c>
      <c r="C640" s="380"/>
      <c r="D640" s="383" t="s">
        <v>58</v>
      </c>
      <c r="E640" s="315" t="s">
        <v>1454</v>
      </c>
    </row>
    <row r="641" spans="1:5" x14ac:dyDescent="0.2">
      <c r="A641" s="378"/>
      <c r="B641" s="381"/>
      <c r="C641" s="382"/>
      <c r="D641" s="384"/>
      <c r="E641" s="316" t="s">
        <v>1455</v>
      </c>
    </row>
    <row r="642" spans="1:5" x14ac:dyDescent="0.2">
      <c r="A642" s="385" t="s">
        <v>1780</v>
      </c>
      <c r="B642" s="387" t="s">
        <v>1778</v>
      </c>
      <c r="C642" s="388"/>
      <c r="D642" s="391" t="s">
        <v>58</v>
      </c>
      <c r="E642" s="313" t="s">
        <v>1454</v>
      </c>
    </row>
    <row r="643" spans="1:5" x14ac:dyDescent="0.2">
      <c r="A643" s="386"/>
      <c r="B643" s="389"/>
      <c r="C643" s="390"/>
      <c r="D643" s="392"/>
      <c r="E643" s="314" t="s">
        <v>1455</v>
      </c>
    </row>
    <row r="644" spans="1:5" x14ac:dyDescent="0.2">
      <c r="A644" s="377" t="s">
        <v>1781</v>
      </c>
      <c r="B644" s="379" t="s">
        <v>1778</v>
      </c>
      <c r="C644" s="380"/>
      <c r="D644" s="383" t="s">
        <v>58</v>
      </c>
      <c r="E644" s="315" t="s">
        <v>1454</v>
      </c>
    </row>
    <row r="645" spans="1:5" x14ac:dyDescent="0.2">
      <c r="A645" s="378"/>
      <c r="B645" s="381"/>
      <c r="C645" s="382"/>
      <c r="D645" s="384"/>
      <c r="E645" s="316" t="s">
        <v>1455</v>
      </c>
    </row>
    <row r="646" spans="1:5" x14ac:dyDescent="0.2">
      <c r="A646" s="385" t="s">
        <v>1782</v>
      </c>
      <c r="B646" s="387" t="s">
        <v>1778</v>
      </c>
      <c r="C646" s="388"/>
      <c r="D646" s="391" t="s">
        <v>58</v>
      </c>
      <c r="E646" s="313" t="s">
        <v>1454</v>
      </c>
    </row>
    <row r="647" spans="1:5" x14ac:dyDescent="0.2">
      <c r="A647" s="386"/>
      <c r="B647" s="389"/>
      <c r="C647" s="390"/>
      <c r="D647" s="392"/>
      <c r="E647" s="314" t="s">
        <v>1455</v>
      </c>
    </row>
    <row r="648" spans="1:5" x14ac:dyDescent="0.2">
      <c r="A648" s="377" t="s">
        <v>1783</v>
      </c>
      <c r="B648" s="379" t="s">
        <v>1778</v>
      </c>
      <c r="C648" s="380"/>
      <c r="D648" s="383" t="s">
        <v>58</v>
      </c>
      <c r="E648" s="315" t="s">
        <v>1454</v>
      </c>
    </row>
    <row r="649" spans="1:5" x14ac:dyDescent="0.2">
      <c r="A649" s="378"/>
      <c r="B649" s="381"/>
      <c r="C649" s="382"/>
      <c r="D649" s="384"/>
      <c r="E649" s="316" t="s">
        <v>1455</v>
      </c>
    </row>
    <row r="650" spans="1:5" x14ac:dyDescent="0.2">
      <c r="A650" s="385" t="s">
        <v>1784</v>
      </c>
      <c r="B650" s="387" t="s">
        <v>1778</v>
      </c>
      <c r="C650" s="388"/>
      <c r="D650" s="391" t="s">
        <v>58</v>
      </c>
      <c r="E650" s="313" t="s">
        <v>1454</v>
      </c>
    </row>
    <row r="651" spans="1:5" x14ac:dyDescent="0.2">
      <c r="A651" s="386"/>
      <c r="B651" s="389"/>
      <c r="C651" s="390"/>
      <c r="D651" s="392"/>
      <c r="E651" s="314" t="s">
        <v>1455</v>
      </c>
    </row>
    <row r="652" spans="1:5" x14ac:dyDescent="0.2">
      <c r="A652" s="377" t="s">
        <v>1785</v>
      </c>
      <c r="B652" s="379" t="s">
        <v>1778</v>
      </c>
      <c r="C652" s="380"/>
      <c r="D652" s="383" t="s">
        <v>58</v>
      </c>
      <c r="E652" s="315" t="s">
        <v>1454</v>
      </c>
    </row>
    <row r="653" spans="1:5" x14ac:dyDescent="0.2">
      <c r="A653" s="378"/>
      <c r="B653" s="381"/>
      <c r="C653" s="382"/>
      <c r="D653" s="384"/>
      <c r="E653" s="316" t="s">
        <v>1455</v>
      </c>
    </row>
    <row r="654" spans="1:5" x14ac:dyDescent="0.2">
      <c r="A654" s="385" t="s">
        <v>1786</v>
      </c>
      <c r="B654" s="387" t="s">
        <v>1787</v>
      </c>
      <c r="C654" s="388"/>
      <c r="D654" s="391" t="s">
        <v>58</v>
      </c>
      <c r="E654" s="313" t="s">
        <v>1454</v>
      </c>
    </row>
    <row r="655" spans="1:5" x14ac:dyDescent="0.2">
      <c r="A655" s="386"/>
      <c r="B655" s="389"/>
      <c r="C655" s="390"/>
      <c r="D655" s="392"/>
      <c r="E655" s="314" t="s">
        <v>1455</v>
      </c>
    </row>
    <row r="656" spans="1:5" x14ac:dyDescent="0.2">
      <c r="A656" s="377" t="s">
        <v>1788</v>
      </c>
      <c r="B656" s="379" t="s">
        <v>1787</v>
      </c>
      <c r="C656" s="380"/>
      <c r="D656" s="383" t="s">
        <v>58</v>
      </c>
      <c r="E656" s="315" t="s">
        <v>1454</v>
      </c>
    </row>
    <row r="657" spans="1:5" x14ac:dyDescent="0.2">
      <c r="A657" s="378"/>
      <c r="B657" s="381"/>
      <c r="C657" s="382"/>
      <c r="D657" s="384"/>
      <c r="E657" s="316" t="s">
        <v>1455</v>
      </c>
    </row>
    <row r="658" spans="1:5" x14ac:dyDescent="0.2">
      <c r="A658" s="385" t="s">
        <v>1789</v>
      </c>
      <c r="B658" s="387" t="s">
        <v>1787</v>
      </c>
      <c r="C658" s="388"/>
      <c r="D658" s="391" t="s">
        <v>58</v>
      </c>
      <c r="E658" s="313" t="s">
        <v>1454</v>
      </c>
    </row>
    <row r="659" spans="1:5" x14ac:dyDescent="0.2">
      <c r="A659" s="386"/>
      <c r="B659" s="389"/>
      <c r="C659" s="390"/>
      <c r="D659" s="392"/>
      <c r="E659" s="314" t="s">
        <v>1455</v>
      </c>
    </row>
    <row r="660" spans="1:5" x14ac:dyDescent="0.2">
      <c r="A660" s="377" t="s">
        <v>1481</v>
      </c>
      <c r="B660" s="379" t="s">
        <v>1787</v>
      </c>
      <c r="C660" s="380"/>
      <c r="D660" s="383" t="s">
        <v>58</v>
      </c>
      <c r="E660" s="315" t="s">
        <v>1454</v>
      </c>
    </row>
    <row r="661" spans="1:5" x14ac:dyDescent="0.2">
      <c r="A661" s="378"/>
      <c r="B661" s="381"/>
      <c r="C661" s="382"/>
      <c r="D661" s="384"/>
      <c r="E661" s="316" t="s">
        <v>1455</v>
      </c>
    </row>
    <row r="662" spans="1:5" x14ac:dyDescent="0.2">
      <c r="A662" s="385" t="s">
        <v>1790</v>
      </c>
      <c r="B662" s="387" t="s">
        <v>1787</v>
      </c>
      <c r="C662" s="388"/>
      <c r="D662" s="391" t="s">
        <v>58</v>
      </c>
      <c r="E662" s="313" t="s">
        <v>1454</v>
      </c>
    </row>
    <row r="663" spans="1:5" x14ac:dyDescent="0.2">
      <c r="A663" s="386"/>
      <c r="B663" s="389"/>
      <c r="C663" s="390"/>
      <c r="D663" s="392"/>
      <c r="E663" s="314" t="s">
        <v>1455</v>
      </c>
    </row>
    <row r="664" spans="1:5" x14ac:dyDescent="0.2">
      <c r="A664" s="377" t="s">
        <v>1791</v>
      </c>
      <c r="B664" s="379" t="s">
        <v>1787</v>
      </c>
      <c r="C664" s="380"/>
      <c r="D664" s="383" t="s">
        <v>58</v>
      </c>
      <c r="E664" s="315" t="s">
        <v>1454</v>
      </c>
    </row>
    <row r="665" spans="1:5" x14ac:dyDescent="0.2">
      <c r="A665" s="378"/>
      <c r="B665" s="381"/>
      <c r="C665" s="382"/>
      <c r="D665" s="384"/>
      <c r="E665" s="316" t="s">
        <v>1455</v>
      </c>
    </row>
    <row r="666" spans="1:5" x14ac:dyDescent="0.2">
      <c r="A666" s="385" t="s">
        <v>1792</v>
      </c>
      <c r="B666" s="387" t="s">
        <v>1787</v>
      </c>
      <c r="C666" s="388"/>
      <c r="D666" s="391" t="s">
        <v>58</v>
      </c>
      <c r="E666" s="313" t="s">
        <v>1454</v>
      </c>
    </row>
    <row r="667" spans="1:5" x14ac:dyDescent="0.2">
      <c r="A667" s="386"/>
      <c r="B667" s="389"/>
      <c r="C667" s="390"/>
      <c r="D667" s="392"/>
      <c r="E667" s="314" t="s">
        <v>1455</v>
      </c>
    </row>
    <row r="668" spans="1:5" x14ac:dyDescent="0.2">
      <c r="A668" s="377" t="s">
        <v>1793</v>
      </c>
      <c r="B668" s="379" t="s">
        <v>1787</v>
      </c>
      <c r="C668" s="380"/>
      <c r="D668" s="383" t="s">
        <v>58</v>
      </c>
      <c r="E668" s="315" t="s">
        <v>1454</v>
      </c>
    </row>
    <row r="669" spans="1:5" x14ac:dyDescent="0.2">
      <c r="A669" s="378"/>
      <c r="B669" s="381"/>
      <c r="C669" s="382"/>
      <c r="D669" s="384"/>
      <c r="E669" s="316" t="s">
        <v>1455</v>
      </c>
    </row>
    <row r="670" spans="1:5" x14ac:dyDescent="0.2">
      <c r="A670" s="385" t="s">
        <v>1794</v>
      </c>
      <c r="B670" s="387" t="s">
        <v>1787</v>
      </c>
      <c r="C670" s="388"/>
      <c r="D670" s="391" t="s">
        <v>58</v>
      </c>
      <c r="E670" s="313" t="s">
        <v>1454</v>
      </c>
    </row>
    <row r="671" spans="1:5" x14ac:dyDescent="0.2">
      <c r="A671" s="386"/>
      <c r="B671" s="389"/>
      <c r="C671" s="390"/>
      <c r="D671" s="392"/>
      <c r="E671" s="314" t="s">
        <v>1455</v>
      </c>
    </row>
    <row r="672" spans="1:5" x14ac:dyDescent="0.2">
      <c r="A672" s="377" t="s">
        <v>1795</v>
      </c>
      <c r="B672" s="379" t="s">
        <v>1787</v>
      </c>
      <c r="C672" s="380"/>
      <c r="D672" s="383" t="s">
        <v>58</v>
      </c>
      <c r="E672" s="315" t="s">
        <v>1454</v>
      </c>
    </row>
    <row r="673" spans="1:5" x14ac:dyDescent="0.2">
      <c r="A673" s="378"/>
      <c r="B673" s="381"/>
      <c r="C673" s="382"/>
      <c r="D673" s="384"/>
      <c r="E673" s="316" t="s">
        <v>1455</v>
      </c>
    </row>
    <row r="674" spans="1:5" x14ac:dyDescent="0.2">
      <c r="A674" s="385" t="s">
        <v>1796</v>
      </c>
      <c r="B674" s="387" t="s">
        <v>1787</v>
      </c>
      <c r="C674" s="388"/>
      <c r="D674" s="391" t="s">
        <v>58</v>
      </c>
      <c r="E674" s="313" t="s">
        <v>1454</v>
      </c>
    </row>
    <row r="675" spans="1:5" x14ac:dyDescent="0.2">
      <c r="A675" s="386"/>
      <c r="B675" s="389"/>
      <c r="C675" s="390"/>
      <c r="D675" s="392"/>
      <c r="E675" s="314" t="s">
        <v>1455</v>
      </c>
    </row>
    <row r="676" spans="1:5" x14ac:dyDescent="0.2">
      <c r="A676" s="377" t="s">
        <v>1797</v>
      </c>
      <c r="B676" s="379" t="s">
        <v>1787</v>
      </c>
      <c r="C676" s="380"/>
      <c r="D676" s="383" t="s">
        <v>58</v>
      </c>
      <c r="E676" s="315" t="s">
        <v>1454</v>
      </c>
    </row>
    <row r="677" spans="1:5" x14ac:dyDescent="0.2">
      <c r="A677" s="378"/>
      <c r="B677" s="381"/>
      <c r="C677" s="382"/>
      <c r="D677" s="384"/>
      <c r="E677" s="316" t="s">
        <v>1455</v>
      </c>
    </row>
    <row r="678" spans="1:5" x14ac:dyDescent="0.2">
      <c r="A678" s="385" t="s">
        <v>1482</v>
      </c>
      <c r="B678" s="387" t="s">
        <v>1787</v>
      </c>
      <c r="C678" s="388"/>
      <c r="D678" s="391" t="s">
        <v>58</v>
      </c>
      <c r="E678" s="313" t="s">
        <v>1454</v>
      </c>
    </row>
    <row r="679" spans="1:5" x14ac:dyDescent="0.2">
      <c r="A679" s="386"/>
      <c r="B679" s="389"/>
      <c r="C679" s="390"/>
      <c r="D679" s="392"/>
      <c r="E679" s="314" t="s">
        <v>1455</v>
      </c>
    </row>
    <row r="680" spans="1:5" x14ac:dyDescent="0.2">
      <c r="A680" s="377" t="s">
        <v>1798</v>
      </c>
      <c r="B680" s="379" t="s">
        <v>1787</v>
      </c>
      <c r="C680" s="380"/>
      <c r="D680" s="383" t="s">
        <v>58</v>
      </c>
      <c r="E680" s="315" t="s">
        <v>1454</v>
      </c>
    </row>
    <row r="681" spans="1:5" x14ac:dyDescent="0.2">
      <c r="A681" s="378"/>
      <c r="B681" s="381"/>
      <c r="C681" s="382"/>
      <c r="D681" s="384"/>
      <c r="E681" s="316" t="s">
        <v>1455</v>
      </c>
    </row>
    <row r="682" spans="1:5" x14ac:dyDescent="0.2">
      <c r="A682" s="385" t="s">
        <v>1799</v>
      </c>
      <c r="B682" s="387" t="s">
        <v>1787</v>
      </c>
      <c r="C682" s="388"/>
      <c r="D682" s="391" t="s">
        <v>58</v>
      </c>
      <c r="E682" s="313" t="s">
        <v>1454</v>
      </c>
    </row>
    <row r="683" spans="1:5" x14ac:dyDescent="0.2">
      <c r="A683" s="386"/>
      <c r="B683" s="389"/>
      <c r="C683" s="390"/>
      <c r="D683" s="392"/>
      <c r="E683" s="314" t="s">
        <v>1455</v>
      </c>
    </row>
    <row r="684" spans="1:5" x14ac:dyDescent="0.2">
      <c r="A684" s="377" t="s">
        <v>1800</v>
      </c>
      <c r="B684" s="379" t="s">
        <v>1787</v>
      </c>
      <c r="C684" s="380"/>
      <c r="D684" s="383" t="s">
        <v>58</v>
      </c>
      <c r="E684" s="315" t="s">
        <v>1454</v>
      </c>
    </row>
    <row r="685" spans="1:5" x14ac:dyDescent="0.2">
      <c r="A685" s="378"/>
      <c r="B685" s="381"/>
      <c r="C685" s="382"/>
      <c r="D685" s="384"/>
      <c r="E685" s="316" t="s">
        <v>1455</v>
      </c>
    </row>
    <row r="686" spans="1:5" x14ac:dyDescent="0.2">
      <c r="A686" s="385" t="s">
        <v>1801</v>
      </c>
      <c r="B686" s="387" t="s">
        <v>1802</v>
      </c>
      <c r="C686" s="388"/>
      <c r="D686" s="391" t="s">
        <v>58</v>
      </c>
      <c r="E686" s="313" t="s">
        <v>1454</v>
      </c>
    </row>
    <row r="687" spans="1:5" x14ac:dyDescent="0.2">
      <c r="A687" s="386"/>
      <c r="B687" s="389"/>
      <c r="C687" s="390"/>
      <c r="D687" s="392"/>
      <c r="E687" s="314" t="s">
        <v>1455</v>
      </c>
    </row>
    <row r="688" spans="1:5" x14ac:dyDescent="0.2">
      <c r="A688" s="377" t="s">
        <v>1803</v>
      </c>
      <c r="B688" s="379" t="s">
        <v>1802</v>
      </c>
      <c r="C688" s="380"/>
      <c r="D688" s="383" t="s">
        <v>58</v>
      </c>
      <c r="E688" s="315" t="s">
        <v>1454</v>
      </c>
    </row>
    <row r="689" spans="1:5" x14ac:dyDescent="0.2">
      <c r="A689" s="378"/>
      <c r="B689" s="381"/>
      <c r="C689" s="382"/>
      <c r="D689" s="384"/>
      <c r="E689" s="316" t="s">
        <v>1455</v>
      </c>
    </row>
    <row r="690" spans="1:5" x14ac:dyDescent="0.2">
      <c r="A690" s="385" t="s">
        <v>1804</v>
      </c>
      <c r="B690" s="387" t="s">
        <v>1805</v>
      </c>
      <c r="C690" s="388"/>
      <c r="D690" s="391" t="s">
        <v>58</v>
      </c>
      <c r="E690" s="313" t="s">
        <v>1454</v>
      </c>
    </row>
    <row r="691" spans="1:5" x14ac:dyDescent="0.2">
      <c r="A691" s="386"/>
      <c r="B691" s="389"/>
      <c r="C691" s="390"/>
      <c r="D691" s="392"/>
      <c r="E691" s="314" t="s">
        <v>1455</v>
      </c>
    </row>
    <row r="692" spans="1:5" x14ac:dyDescent="0.2">
      <c r="A692" s="377" t="s">
        <v>1806</v>
      </c>
      <c r="B692" s="379" t="s">
        <v>1805</v>
      </c>
      <c r="C692" s="380"/>
      <c r="D692" s="383" t="s">
        <v>58</v>
      </c>
      <c r="E692" s="315" t="s">
        <v>1454</v>
      </c>
    </row>
    <row r="693" spans="1:5" x14ac:dyDescent="0.2">
      <c r="A693" s="378"/>
      <c r="B693" s="381"/>
      <c r="C693" s="382"/>
      <c r="D693" s="384"/>
      <c r="E693" s="316" t="s">
        <v>1455</v>
      </c>
    </row>
    <row r="694" spans="1:5" x14ac:dyDescent="0.2">
      <c r="A694" s="385" t="s">
        <v>1807</v>
      </c>
      <c r="B694" s="387" t="s">
        <v>1802</v>
      </c>
      <c r="C694" s="388"/>
      <c r="D694" s="391" t="s">
        <v>58</v>
      </c>
      <c r="E694" s="313" t="s">
        <v>1454</v>
      </c>
    </row>
    <row r="695" spans="1:5" x14ac:dyDescent="0.2">
      <c r="A695" s="386"/>
      <c r="B695" s="389"/>
      <c r="C695" s="390"/>
      <c r="D695" s="392"/>
      <c r="E695" s="314" t="s">
        <v>1455</v>
      </c>
    </row>
    <row r="696" spans="1:5" x14ac:dyDescent="0.2">
      <c r="A696" s="377" t="s">
        <v>1808</v>
      </c>
      <c r="B696" s="379" t="s">
        <v>1802</v>
      </c>
      <c r="C696" s="380"/>
      <c r="D696" s="383" t="s">
        <v>58</v>
      </c>
      <c r="E696" s="315" t="s">
        <v>1454</v>
      </c>
    </row>
    <row r="697" spans="1:5" x14ac:dyDescent="0.2">
      <c r="A697" s="378"/>
      <c r="B697" s="381"/>
      <c r="C697" s="382"/>
      <c r="D697" s="384"/>
      <c r="E697" s="316" t="s">
        <v>1455</v>
      </c>
    </row>
    <row r="698" spans="1:5" x14ac:dyDescent="0.2">
      <c r="A698" s="385" t="s">
        <v>1809</v>
      </c>
      <c r="B698" s="387" t="s">
        <v>1805</v>
      </c>
      <c r="C698" s="388"/>
      <c r="D698" s="391" t="s">
        <v>58</v>
      </c>
      <c r="E698" s="313" t="s">
        <v>1454</v>
      </c>
    </row>
    <row r="699" spans="1:5" x14ac:dyDescent="0.2">
      <c r="A699" s="386"/>
      <c r="B699" s="389"/>
      <c r="C699" s="390"/>
      <c r="D699" s="392"/>
      <c r="E699" s="314" t="s">
        <v>1455</v>
      </c>
    </row>
    <row r="700" spans="1:5" x14ac:dyDescent="0.2">
      <c r="A700" s="377" t="s">
        <v>1810</v>
      </c>
      <c r="B700" s="379" t="s">
        <v>1802</v>
      </c>
      <c r="C700" s="380"/>
      <c r="D700" s="383" t="s">
        <v>58</v>
      </c>
      <c r="E700" s="315" t="s">
        <v>1454</v>
      </c>
    </row>
    <row r="701" spans="1:5" x14ac:dyDescent="0.2">
      <c r="A701" s="378"/>
      <c r="B701" s="381"/>
      <c r="C701" s="382"/>
      <c r="D701" s="384"/>
      <c r="E701" s="316" t="s">
        <v>1455</v>
      </c>
    </row>
    <row r="702" spans="1:5" x14ac:dyDescent="0.2">
      <c r="A702" s="385" t="s">
        <v>1811</v>
      </c>
      <c r="B702" s="387" t="s">
        <v>1805</v>
      </c>
      <c r="C702" s="388"/>
      <c r="D702" s="391" t="s">
        <v>58</v>
      </c>
      <c r="E702" s="313" t="s">
        <v>1454</v>
      </c>
    </row>
    <row r="703" spans="1:5" x14ac:dyDescent="0.2">
      <c r="A703" s="386"/>
      <c r="B703" s="389"/>
      <c r="C703" s="390"/>
      <c r="D703" s="392"/>
      <c r="E703" s="314" t="s">
        <v>1455</v>
      </c>
    </row>
    <row r="704" spans="1:5" x14ac:dyDescent="0.2">
      <c r="A704" s="377" t="s">
        <v>1812</v>
      </c>
      <c r="B704" s="379" t="s">
        <v>1813</v>
      </c>
      <c r="C704" s="380"/>
      <c r="D704" s="383" t="s">
        <v>58</v>
      </c>
      <c r="E704" s="315" t="s">
        <v>1454</v>
      </c>
    </row>
    <row r="705" spans="1:5" x14ac:dyDescent="0.2">
      <c r="A705" s="378"/>
      <c r="B705" s="381"/>
      <c r="C705" s="382"/>
      <c r="D705" s="384"/>
      <c r="E705" s="316" t="s">
        <v>1455</v>
      </c>
    </row>
    <row r="706" spans="1:5" x14ac:dyDescent="0.2">
      <c r="A706" s="385" t="s">
        <v>1814</v>
      </c>
      <c r="B706" s="387" t="s">
        <v>1813</v>
      </c>
      <c r="C706" s="388"/>
      <c r="D706" s="391" t="s">
        <v>58</v>
      </c>
      <c r="E706" s="313" t="s">
        <v>1454</v>
      </c>
    </row>
    <row r="707" spans="1:5" x14ac:dyDescent="0.2">
      <c r="A707" s="386"/>
      <c r="B707" s="389"/>
      <c r="C707" s="390"/>
      <c r="D707" s="392"/>
      <c r="E707" s="314" t="s">
        <v>1455</v>
      </c>
    </row>
    <row r="708" spans="1:5" x14ac:dyDescent="0.2">
      <c r="A708" s="377" t="s">
        <v>1815</v>
      </c>
      <c r="B708" s="379" t="s">
        <v>1813</v>
      </c>
      <c r="C708" s="380"/>
      <c r="D708" s="383" t="s">
        <v>58</v>
      </c>
      <c r="E708" s="315" t="s">
        <v>1454</v>
      </c>
    </row>
    <row r="709" spans="1:5" x14ac:dyDescent="0.2">
      <c r="A709" s="378"/>
      <c r="B709" s="381"/>
      <c r="C709" s="382"/>
      <c r="D709" s="384"/>
      <c r="E709" s="316" t="s">
        <v>1455</v>
      </c>
    </row>
    <row r="710" spans="1:5" x14ac:dyDescent="0.2">
      <c r="A710" s="385" t="s">
        <v>1816</v>
      </c>
      <c r="B710" s="387" t="s">
        <v>1813</v>
      </c>
      <c r="C710" s="388"/>
      <c r="D710" s="391" t="s">
        <v>58</v>
      </c>
      <c r="E710" s="313" t="s">
        <v>1454</v>
      </c>
    </row>
    <row r="711" spans="1:5" x14ac:dyDescent="0.2">
      <c r="A711" s="386"/>
      <c r="B711" s="389"/>
      <c r="C711" s="390"/>
      <c r="D711" s="392"/>
      <c r="E711" s="314" t="s">
        <v>1455</v>
      </c>
    </row>
    <row r="712" spans="1:5" x14ac:dyDescent="0.2">
      <c r="A712" s="377" t="s">
        <v>1817</v>
      </c>
      <c r="B712" s="379" t="s">
        <v>1818</v>
      </c>
      <c r="C712" s="380"/>
      <c r="D712" s="383" t="s">
        <v>58</v>
      </c>
      <c r="E712" s="315" t="s">
        <v>1454</v>
      </c>
    </row>
    <row r="713" spans="1:5" x14ac:dyDescent="0.2">
      <c r="A713" s="378"/>
      <c r="B713" s="381"/>
      <c r="C713" s="382"/>
      <c r="D713" s="384"/>
      <c r="E713" s="316" t="s">
        <v>1455</v>
      </c>
    </row>
    <row r="714" spans="1:5" x14ac:dyDescent="0.2">
      <c r="A714" s="385" t="s">
        <v>1819</v>
      </c>
      <c r="B714" s="387" t="s">
        <v>1818</v>
      </c>
      <c r="C714" s="388"/>
      <c r="D714" s="391" t="s">
        <v>58</v>
      </c>
      <c r="E714" s="313" t="s">
        <v>1454</v>
      </c>
    </row>
    <row r="715" spans="1:5" x14ac:dyDescent="0.2">
      <c r="A715" s="386"/>
      <c r="B715" s="389"/>
      <c r="C715" s="390"/>
      <c r="D715" s="392"/>
      <c r="E715" s="314" t="s">
        <v>1455</v>
      </c>
    </row>
    <row r="716" spans="1:5" x14ac:dyDescent="0.2">
      <c r="A716" s="377" t="s">
        <v>1820</v>
      </c>
      <c r="B716" s="379" t="s">
        <v>1818</v>
      </c>
      <c r="C716" s="380"/>
      <c r="D716" s="383" t="s">
        <v>58</v>
      </c>
      <c r="E716" s="315" t="s">
        <v>1454</v>
      </c>
    </row>
    <row r="717" spans="1:5" x14ac:dyDescent="0.2">
      <c r="A717" s="378"/>
      <c r="B717" s="381"/>
      <c r="C717" s="382"/>
      <c r="D717" s="384"/>
      <c r="E717" s="316" t="s">
        <v>1455</v>
      </c>
    </row>
    <row r="718" spans="1:5" x14ac:dyDescent="0.2">
      <c r="A718" s="385" t="s">
        <v>1821</v>
      </c>
      <c r="B718" s="387" t="s">
        <v>1818</v>
      </c>
      <c r="C718" s="388"/>
      <c r="D718" s="391" t="s">
        <v>58</v>
      </c>
      <c r="E718" s="313" t="s">
        <v>1454</v>
      </c>
    </row>
    <row r="719" spans="1:5" x14ac:dyDescent="0.2">
      <c r="A719" s="386"/>
      <c r="B719" s="389"/>
      <c r="C719" s="390"/>
      <c r="D719" s="392"/>
      <c r="E719" s="314" t="s">
        <v>1455</v>
      </c>
    </row>
    <row r="720" spans="1:5" x14ac:dyDescent="0.2">
      <c r="A720" s="377" t="s">
        <v>1822</v>
      </c>
      <c r="B720" s="379" t="s">
        <v>1818</v>
      </c>
      <c r="C720" s="380"/>
      <c r="D720" s="383" t="s">
        <v>58</v>
      </c>
      <c r="E720" s="315" t="s">
        <v>1454</v>
      </c>
    </row>
    <row r="721" spans="1:5" x14ac:dyDescent="0.2">
      <c r="A721" s="378"/>
      <c r="B721" s="381"/>
      <c r="C721" s="382"/>
      <c r="D721" s="384"/>
      <c r="E721" s="316" t="s">
        <v>1455</v>
      </c>
    </row>
    <row r="722" spans="1:5" x14ac:dyDescent="0.2">
      <c r="A722" s="385" t="s">
        <v>1823</v>
      </c>
      <c r="B722" s="387" t="s">
        <v>1818</v>
      </c>
      <c r="C722" s="388"/>
      <c r="D722" s="391" t="s">
        <v>58</v>
      </c>
      <c r="E722" s="313" t="s">
        <v>1454</v>
      </c>
    </row>
    <row r="723" spans="1:5" x14ac:dyDescent="0.2">
      <c r="A723" s="386"/>
      <c r="B723" s="389"/>
      <c r="C723" s="390"/>
      <c r="D723" s="392"/>
      <c r="E723" s="314" t="s">
        <v>1455</v>
      </c>
    </row>
    <row r="724" spans="1:5" x14ac:dyDescent="0.2">
      <c r="A724" s="377" t="s">
        <v>1824</v>
      </c>
      <c r="B724" s="379" t="s">
        <v>1825</v>
      </c>
      <c r="C724" s="380"/>
      <c r="D724" s="383" t="s">
        <v>58</v>
      </c>
      <c r="E724" s="315" t="s">
        <v>1454</v>
      </c>
    </row>
    <row r="725" spans="1:5" x14ac:dyDescent="0.2">
      <c r="A725" s="378"/>
      <c r="B725" s="381"/>
      <c r="C725" s="382"/>
      <c r="D725" s="384"/>
      <c r="E725" s="316" t="s">
        <v>1455</v>
      </c>
    </row>
    <row r="726" spans="1:5" x14ac:dyDescent="0.2">
      <c r="A726" s="385" t="s">
        <v>1826</v>
      </c>
      <c r="B726" s="387" t="s">
        <v>1825</v>
      </c>
      <c r="C726" s="388"/>
      <c r="D726" s="391" t="s">
        <v>58</v>
      </c>
      <c r="E726" s="313" t="s">
        <v>1454</v>
      </c>
    </row>
    <row r="727" spans="1:5" x14ac:dyDescent="0.2">
      <c r="A727" s="386"/>
      <c r="B727" s="389"/>
      <c r="C727" s="390"/>
      <c r="D727" s="392"/>
      <c r="E727" s="314" t="s">
        <v>1455</v>
      </c>
    </row>
    <row r="728" spans="1:5" x14ac:dyDescent="0.2">
      <c r="A728" s="377" t="s">
        <v>1827</v>
      </c>
      <c r="B728" s="379" t="s">
        <v>1825</v>
      </c>
      <c r="C728" s="380"/>
      <c r="D728" s="383" t="s">
        <v>58</v>
      </c>
      <c r="E728" s="315" t="s">
        <v>1454</v>
      </c>
    </row>
    <row r="729" spans="1:5" x14ac:dyDescent="0.2">
      <c r="A729" s="378"/>
      <c r="B729" s="381"/>
      <c r="C729" s="382"/>
      <c r="D729" s="384"/>
      <c r="E729" s="316" t="s">
        <v>1455</v>
      </c>
    </row>
    <row r="730" spans="1:5" x14ac:dyDescent="0.2">
      <c r="A730" s="385" t="s">
        <v>1828</v>
      </c>
      <c r="B730" s="387" t="s">
        <v>1825</v>
      </c>
      <c r="C730" s="388"/>
      <c r="D730" s="391" t="s">
        <v>58</v>
      </c>
      <c r="E730" s="313" t="s">
        <v>1454</v>
      </c>
    </row>
    <row r="731" spans="1:5" x14ac:dyDescent="0.2">
      <c r="A731" s="386"/>
      <c r="B731" s="389"/>
      <c r="C731" s="390"/>
      <c r="D731" s="392"/>
      <c r="E731" s="314" t="s">
        <v>1455</v>
      </c>
    </row>
    <row r="732" spans="1:5" x14ac:dyDescent="0.2">
      <c r="A732" s="377" t="s">
        <v>1829</v>
      </c>
      <c r="B732" s="379" t="s">
        <v>1825</v>
      </c>
      <c r="C732" s="380"/>
      <c r="D732" s="383" t="s">
        <v>58</v>
      </c>
      <c r="E732" s="315" t="s">
        <v>1454</v>
      </c>
    </row>
    <row r="733" spans="1:5" x14ac:dyDescent="0.2">
      <c r="A733" s="378"/>
      <c r="B733" s="381"/>
      <c r="C733" s="382"/>
      <c r="D733" s="384"/>
      <c r="E733" s="316" t="s">
        <v>1455</v>
      </c>
    </row>
    <row r="734" spans="1:5" x14ac:dyDescent="0.2">
      <c r="A734" s="385" t="s">
        <v>1830</v>
      </c>
      <c r="B734" s="387" t="s">
        <v>1766</v>
      </c>
      <c r="C734" s="388"/>
      <c r="D734" s="391" t="s">
        <v>58</v>
      </c>
      <c r="E734" s="313" t="s">
        <v>1454</v>
      </c>
    </row>
    <row r="735" spans="1:5" x14ac:dyDescent="0.2">
      <c r="A735" s="386"/>
      <c r="B735" s="389"/>
      <c r="C735" s="390"/>
      <c r="D735" s="392"/>
      <c r="E735" s="314" t="s">
        <v>1455</v>
      </c>
    </row>
    <row r="736" spans="1:5" x14ac:dyDescent="0.2">
      <c r="A736" s="377" t="s">
        <v>1707</v>
      </c>
      <c r="B736" s="379"/>
      <c r="C736" s="380"/>
      <c r="D736" s="383" t="s">
        <v>58</v>
      </c>
      <c r="E736" s="315" t="s">
        <v>1454</v>
      </c>
    </row>
    <row r="737" spans="1:5" x14ac:dyDescent="0.2">
      <c r="A737" s="378"/>
      <c r="B737" s="381"/>
      <c r="C737" s="382"/>
      <c r="D737" s="384"/>
      <c r="E737" s="316" t="s">
        <v>1455</v>
      </c>
    </row>
    <row r="738" spans="1:5" x14ac:dyDescent="0.2">
      <c r="A738" s="385" t="s">
        <v>1726</v>
      </c>
      <c r="B738" s="387"/>
      <c r="C738" s="388"/>
      <c r="D738" s="391" t="s">
        <v>58</v>
      </c>
      <c r="E738" s="313" t="s">
        <v>1454</v>
      </c>
    </row>
    <row r="739" spans="1:5" x14ac:dyDescent="0.2">
      <c r="A739" s="386"/>
      <c r="B739" s="389"/>
      <c r="C739" s="390"/>
      <c r="D739" s="392"/>
      <c r="E739" s="314" t="s">
        <v>1455</v>
      </c>
    </row>
    <row r="740" spans="1:5" x14ac:dyDescent="0.2">
      <c r="A740" s="377" t="s">
        <v>1732</v>
      </c>
      <c r="B740" s="379"/>
      <c r="C740" s="380"/>
      <c r="D740" s="383" t="s">
        <v>58</v>
      </c>
      <c r="E740" s="315" t="s">
        <v>1454</v>
      </c>
    </row>
    <row r="741" spans="1:5" x14ac:dyDescent="0.2">
      <c r="A741" s="378"/>
      <c r="B741" s="381"/>
      <c r="C741" s="382"/>
      <c r="D741" s="384"/>
      <c r="E741" s="316" t="s">
        <v>1455</v>
      </c>
    </row>
    <row r="742" spans="1:5" x14ac:dyDescent="0.2">
      <c r="A742" s="385" t="s">
        <v>1745</v>
      </c>
      <c r="B742" s="387"/>
      <c r="C742" s="388"/>
      <c r="D742" s="391" t="s">
        <v>58</v>
      </c>
      <c r="E742" s="313" t="s">
        <v>1454</v>
      </c>
    </row>
    <row r="743" spans="1:5" x14ac:dyDescent="0.2">
      <c r="A743" s="386"/>
      <c r="B743" s="389"/>
      <c r="C743" s="390"/>
      <c r="D743" s="392"/>
      <c r="E743" s="314" t="s">
        <v>1455</v>
      </c>
    </row>
    <row r="744" spans="1:5" x14ac:dyDescent="0.2">
      <c r="A744" s="377" t="s">
        <v>1766</v>
      </c>
      <c r="B744" s="379"/>
      <c r="C744" s="380"/>
      <c r="D744" s="383" t="s">
        <v>58</v>
      </c>
      <c r="E744" s="315" t="s">
        <v>1454</v>
      </c>
    </row>
    <row r="745" spans="1:5" x14ac:dyDescent="0.2">
      <c r="A745" s="378"/>
      <c r="B745" s="381"/>
      <c r="C745" s="382"/>
      <c r="D745" s="384"/>
      <c r="E745" s="316" t="s">
        <v>1455</v>
      </c>
    </row>
    <row r="746" spans="1:5" x14ac:dyDescent="0.2">
      <c r="A746" s="385" t="s">
        <v>1771</v>
      </c>
      <c r="B746" s="387"/>
      <c r="C746" s="388"/>
      <c r="D746" s="391" t="s">
        <v>58</v>
      </c>
      <c r="E746" s="313" t="s">
        <v>1454</v>
      </c>
    </row>
    <row r="747" spans="1:5" x14ac:dyDescent="0.2">
      <c r="A747" s="386"/>
      <c r="B747" s="389"/>
      <c r="C747" s="390"/>
      <c r="D747" s="392"/>
      <c r="E747" s="314" t="s">
        <v>1455</v>
      </c>
    </row>
    <row r="748" spans="1:5" x14ac:dyDescent="0.2">
      <c r="A748" s="377" t="s">
        <v>1778</v>
      </c>
      <c r="B748" s="379"/>
      <c r="C748" s="380"/>
      <c r="D748" s="383" t="s">
        <v>58</v>
      </c>
      <c r="E748" s="315" t="s">
        <v>1454</v>
      </c>
    </row>
    <row r="749" spans="1:5" x14ac:dyDescent="0.2">
      <c r="A749" s="378"/>
      <c r="B749" s="381"/>
      <c r="C749" s="382"/>
      <c r="D749" s="384"/>
      <c r="E749" s="316" t="s">
        <v>1455</v>
      </c>
    </row>
    <row r="750" spans="1:5" x14ac:dyDescent="0.2">
      <c r="A750" s="385" t="s">
        <v>1787</v>
      </c>
      <c r="B750" s="387"/>
      <c r="C750" s="388"/>
      <c r="D750" s="391" t="s">
        <v>58</v>
      </c>
      <c r="E750" s="313" t="s">
        <v>1454</v>
      </c>
    </row>
    <row r="751" spans="1:5" x14ac:dyDescent="0.2">
      <c r="A751" s="386"/>
      <c r="B751" s="389"/>
      <c r="C751" s="390"/>
      <c r="D751" s="392"/>
      <c r="E751" s="314" t="s">
        <v>1455</v>
      </c>
    </row>
    <row r="752" spans="1:5" x14ac:dyDescent="0.2">
      <c r="A752" s="377" t="s">
        <v>1802</v>
      </c>
      <c r="B752" s="379"/>
      <c r="C752" s="380"/>
      <c r="D752" s="383" t="s">
        <v>58</v>
      </c>
      <c r="E752" s="315" t="s">
        <v>1454</v>
      </c>
    </row>
    <row r="753" spans="1:5" x14ac:dyDescent="0.2">
      <c r="A753" s="378"/>
      <c r="B753" s="381"/>
      <c r="C753" s="382"/>
      <c r="D753" s="384"/>
      <c r="E753" s="316" t="s">
        <v>1455</v>
      </c>
    </row>
    <row r="754" spans="1:5" x14ac:dyDescent="0.2">
      <c r="A754" s="385" t="s">
        <v>1813</v>
      </c>
      <c r="B754" s="387"/>
      <c r="C754" s="388"/>
      <c r="D754" s="391" t="s">
        <v>58</v>
      </c>
      <c r="E754" s="313" t="s">
        <v>1454</v>
      </c>
    </row>
    <row r="755" spans="1:5" x14ac:dyDescent="0.2">
      <c r="A755" s="386"/>
      <c r="B755" s="389"/>
      <c r="C755" s="390"/>
      <c r="D755" s="392"/>
      <c r="E755" s="314" t="s">
        <v>1455</v>
      </c>
    </row>
    <row r="756" spans="1:5" x14ac:dyDescent="0.2">
      <c r="A756" s="377" t="s">
        <v>1818</v>
      </c>
      <c r="B756" s="379"/>
      <c r="C756" s="380"/>
      <c r="D756" s="383" t="s">
        <v>58</v>
      </c>
      <c r="E756" s="315" t="s">
        <v>1454</v>
      </c>
    </row>
    <row r="757" spans="1:5" x14ac:dyDescent="0.2">
      <c r="A757" s="378"/>
      <c r="B757" s="381"/>
      <c r="C757" s="382"/>
      <c r="D757" s="384"/>
      <c r="E757" s="316" t="s">
        <v>1455</v>
      </c>
    </row>
    <row r="758" spans="1:5" x14ac:dyDescent="0.2">
      <c r="A758" s="385" t="s">
        <v>1753</v>
      </c>
      <c r="B758" s="387"/>
      <c r="C758" s="388"/>
      <c r="D758" s="391" t="s">
        <v>58</v>
      </c>
      <c r="E758" s="313" t="s">
        <v>1454</v>
      </c>
    </row>
    <row r="759" spans="1:5" x14ac:dyDescent="0.2">
      <c r="A759" s="386"/>
      <c r="B759" s="389"/>
      <c r="C759" s="390"/>
      <c r="D759" s="392"/>
      <c r="E759" s="314" t="s">
        <v>1455</v>
      </c>
    </row>
    <row r="760" spans="1:5" x14ac:dyDescent="0.2">
      <c r="A760" s="377" t="s">
        <v>1831</v>
      </c>
      <c r="B760" s="379" t="s">
        <v>1732</v>
      </c>
      <c r="C760" s="380"/>
      <c r="D760" s="383" t="s">
        <v>58</v>
      </c>
      <c r="E760" s="315" t="s">
        <v>1454</v>
      </c>
    </row>
    <row r="761" spans="1:5" x14ac:dyDescent="0.2">
      <c r="A761" s="378"/>
      <c r="B761" s="381"/>
      <c r="C761" s="382"/>
      <c r="D761" s="384"/>
      <c r="E761" s="316" t="s">
        <v>1455</v>
      </c>
    </row>
    <row r="762" spans="1:5" x14ac:dyDescent="0.2">
      <c r="A762" s="385" t="s">
        <v>1832</v>
      </c>
      <c r="B762" s="387" t="s">
        <v>1745</v>
      </c>
      <c r="C762" s="388"/>
      <c r="D762" s="391" t="s">
        <v>58</v>
      </c>
      <c r="E762" s="313" t="s">
        <v>1454</v>
      </c>
    </row>
    <row r="763" spans="1:5" x14ac:dyDescent="0.2">
      <c r="A763" s="386"/>
      <c r="B763" s="389"/>
      <c r="C763" s="390"/>
      <c r="D763" s="392"/>
      <c r="E763" s="314" t="s">
        <v>1455</v>
      </c>
    </row>
    <row r="764" spans="1:5" x14ac:dyDescent="0.2">
      <c r="A764" s="377" t="s">
        <v>1833</v>
      </c>
      <c r="B764" s="379" t="s">
        <v>1753</v>
      </c>
      <c r="C764" s="380"/>
      <c r="D764" s="383" t="s">
        <v>58</v>
      </c>
      <c r="E764" s="315" t="s">
        <v>1454</v>
      </c>
    </row>
    <row r="765" spans="1:5" x14ac:dyDescent="0.2">
      <c r="A765" s="378"/>
      <c r="B765" s="381"/>
      <c r="C765" s="382"/>
      <c r="D765" s="384"/>
      <c r="E765" s="316" t="s">
        <v>1455</v>
      </c>
    </row>
    <row r="766" spans="1:5" x14ac:dyDescent="0.2">
      <c r="A766" s="385" t="s">
        <v>1834</v>
      </c>
      <c r="B766" s="387" t="s">
        <v>1778</v>
      </c>
      <c r="C766" s="388"/>
      <c r="D766" s="391" t="s">
        <v>58</v>
      </c>
      <c r="E766" s="313" t="s">
        <v>1454</v>
      </c>
    </row>
    <row r="767" spans="1:5" x14ac:dyDescent="0.2">
      <c r="A767" s="386"/>
      <c r="B767" s="389"/>
      <c r="C767" s="390"/>
      <c r="D767" s="392"/>
      <c r="E767" s="314" t="s">
        <v>1455</v>
      </c>
    </row>
    <row r="768" spans="1:5" x14ac:dyDescent="0.2">
      <c r="A768" s="377" t="s">
        <v>1835</v>
      </c>
      <c r="B768" s="379" t="s">
        <v>1787</v>
      </c>
      <c r="C768" s="380"/>
      <c r="D768" s="383" t="s">
        <v>58</v>
      </c>
      <c r="E768" s="315" t="s">
        <v>1454</v>
      </c>
    </row>
    <row r="769" spans="1:5" x14ac:dyDescent="0.2">
      <c r="A769" s="378"/>
      <c r="B769" s="381"/>
      <c r="C769" s="382"/>
      <c r="D769" s="384"/>
      <c r="E769" s="316" t="s">
        <v>1455</v>
      </c>
    </row>
    <row r="770" spans="1:5" x14ac:dyDescent="0.2">
      <c r="A770" s="385" t="s">
        <v>1836</v>
      </c>
      <c r="B770" s="387" t="s">
        <v>1813</v>
      </c>
      <c r="C770" s="388"/>
      <c r="D770" s="391" t="s">
        <v>58</v>
      </c>
      <c r="E770" s="313" t="s">
        <v>1454</v>
      </c>
    </row>
    <row r="771" spans="1:5" x14ac:dyDescent="0.2">
      <c r="A771" s="386"/>
      <c r="B771" s="389"/>
      <c r="C771" s="390"/>
      <c r="D771" s="392"/>
      <c r="E771" s="314" t="s">
        <v>1455</v>
      </c>
    </row>
    <row r="772" spans="1:5" x14ac:dyDescent="0.2">
      <c r="A772" s="377" t="s">
        <v>1837</v>
      </c>
      <c r="B772" s="379" t="s">
        <v>1825</v>
      </c>
      <c r="C772" s="380"/>
      <c r="D772" s="383" t="s">
        <v>58</v>
      </c>
      <c r="E772" s="315" t="s">
        <v>1454</v>
      </c>
    </row>
    <row r="773" spans="1:5" x14ac:dyDescent="0.2">
      <c r="A773" s="378"/>
      <c r="B773" s="381"/>
      <c r="C773" s="382"/>
      <c r="D773" s="384"/>
      <c r="E773" s="316" t="s">
        <v>1455</v>
      </c>
    </row>
    <row r="774" spans="1:5" x14ac:dyDescent="0.2">
      <c r="A774" s="385" t="s">
        <v>1825</v>
      </c>
      <c r="B774" s="387"/>
      <c r="C774" s="388"/>
      <c r="D774" s="391" t="s">
        <v>58</v>
      </c>
      <c r="E774" s="313" t="s">
        <v>1454</v>
      </c>
    </row>
    <row r="775" spans="1:5" x14ac:dyDescent="0.2">
      <c r="A775" s="386"/>
      <c r="B775" s="389"/>
      <c r="C775" s="390"/>
      <c r="D775" s="392"/>
      <c r="E775" s="314" t="s">
        <v>1455</v>
      </c>
    </row>
    <row r="776" spans="1:5" x14ac:dyDescent="0.2">
      <c r="A776" s="311" t="s">
        <v>1838</v>
      </c>
      <c r="B776" s="366"/>
      <c r="C776" s="367"/>
      <c r="D776" s="301" t="s">
        <v>58</v>
      </c>
      <c r="E776" s="312"/>
    </row>
    <row r="777" spans="1:5" x14ac:dyDescent="0.2">
      <c r="A777" s="385" t="s">
        <v>1839</v>
      </c>
      <c r="B777" s="387" t="s">
        <v>1707</v>
      </c>
      <c r="C777" s="388"/>
      <c r="D777" s="391" t="s">
        <v>58</v>
      </c>
      <c r="E777" s="313" t="s">
        <v>1454</v>
      </c>
    </row>
    <row r="778" spans="1:5" x14ac:dyDescent="0.2">
      <c r="A778" s="386"/>
      <c r="B778" s="389"/>
      <c r="C778" s="390"/>
      <c r="D778" s="392"/>
      <c r="E778" s="314" t="s">
        <v>1455</v>
      </c>
    </row>
    <row r="779" spans="1:5" x14ac:dyDescent="0.2">
      <c r="A779" s="377" t="s">
        <v>1840</v>
      </c>
      <c r="B779" s="379" t="s">
        <v>1825</v>
      </c>
      <c r="C779" s="380"/>
      <c r="D779" s="383" t="s">
        <v>58</v>
      </c>
      <c r="E779" s="315" t="s">
        <v>1454</v>
      </c>
    </row>
    <row r="780" spans="1:5" x14ac:dyDescent="0.2">
      <c r="A780" s="378"/>
      <c r="B780" s="381"/>
      <c r="C780" s="382"/>
      <c r="D780" s="384"/>
      <c r="E780" s="316" t="s">
        <v>1455</v>
      </c>
    </row>
    <row r="781" spans="1:5" x14ac:dyDescent="0.2">
      <c r="A781" s="385" t="s">
        <v>1841</v>
      </c>
      <c r="B781" s="387" t="s">
        <v>1805</v>
      </c>
      <c r="C781" s="388"/>
      <c r="D781" s="391" t="s">
        <v>58</v>
      </c>
      <c r="E781" s="313" t="s">
        <v>1454</v>
      </c>
    </row>
    <row r="782" spans="1:5" x14ac:dyDescent="0.2">
      <c r="A782" s="386"/>
      <c r="B782" s="389"/>
      <c r="C782" s="390"/>
      <c r="D782" s="392"/>
      <c r="E782" s="314" t="s">
        <v>1455</v>
      </c>
    </row>
    <row r="783" spans="1:5" x14ac:dyDescent="0.2">
      <c r="A783" s="377" t="s">
        <v>1842</v>
      </c>
      <c r="B783" s="379" t="s">
        <v>1825</v>
      </c>
      <c r="C783" s="380"/>
      <c r="D783" s="383" t="s">
        <v>58</v>
      </c>
      <c r="E783" s="315" t="s">
        <v>1454</v>
      </c>
    </row>
    <row r="784" spans="1:5" x14ac:dyDescent="0.2">
      <c r="A784" s="378"/>
      <c r="B784" s="381"/>
      <c r="C784" s="382"/>
      <c r="D784" s="384"/>
      <c r="E784" s="316" t="s">
        <v>1455</v>
      </c>
    </row>
    <row r="785" spans="1:5" x14ac:dyDescent="0.2">
      <c r="A785" s="385" t="s">
        <v>1843</v>
      </c>
      <c r="B785" s="387" t="s">
        <v>1745</v>
      </c>
      <c r="C785" s="388"/>
      <c r="D785" s="391" t="s">
        <v>58</v>
      </c>
      <c r="E785" s="313" t="s">
        <v>1454</v>
      </c>
    </row>
    <row r="786" spans="1:5" x14ac:dyDescent="0.2">
      <c r="A786" s="386"/>
      <c r="B786" s="389"/>
      <c r="C786" s="390"/>
      <c r="D786" s="392"/>
      <c r="E786" s="314" t="s">
        <v>1455</v>
      </c>
    </row>
    <row r="787" spans="1:5" x14ac:dyDescent="0.2">
      <c r="A787" s="377" t="s">
        <v>1844</v>
      </c>
      <c r="B787" s="379" t="s">
        <v>1745</v>
      </c>
      <c r="C787" s="380"/>
      <c r="D787" s="383" t="s">
        <v>58</v>
      </c>
      <c r="E787" s="315" t="s">
        <v>1454</v>
      </c>
    </row>
    <row r="788" spans="1:5" x14ac:dyDescent="0.2">
      <c r="A788" s="378"/>
      <c r="B788" s="381"/>
      <c r="C788" s="382"/>
      <c r="D788" s="384"/>
      <c r="E788" s="316" t="s">
        <v>1455</v>
      </c>
    </row>
    <row r="789" spans="1:5" x14ac:dyDescent="0.2">
      <c r="A789" s="385" t="s">
        <v>1805</v>
      </c>
      <c r="B789" s="387"/>
      <c r="C789" s="388"/>
      <c r="D789" s="391" t="s">
        <v>58</v>
      </c>
      <c r="E789" s="313" t="s">
        <v>1454</v>
      </c>
    </row>
    <row r="790" spans="1:5" x14ac:dyDescent="0.2">
      <c r="A790" s="386"/>
      <c r="B790" s="389"/>
      <c r="C790" s="390"/>
      <c r="D790" s="392"/>
      <c r="E790" s="314" t="s">
        <v>1455</v>
      </c>
    </row>
    <row r="791" spans="1:5" x14ac:dyDescent="0.2">
      <c r="A791" s="377" t="s">
        <v>1845</v>
      </c>
      <c r="B791" s="379"/>
      <c r="C791" s="380"/>
      <c r="D791" s="383" t="s">
        <v>59</v>
      </c>
      <c r="E791" s="315" t="s">
        <v>1454</v>
      </c>
    </row>
    <row r="792" spans="1:5" x14ac:dyDescent="0.2">
      <c r="A792" s="378"/>
      <c r="B792" s="381"/>
      <c r="C792" s="382"/>
      <c r="D792" s="384"/>
      <c r="E792" s="316" t="s">
        <v>1455</v>
      </c>
    </row>
    <row r="793" spans="1:5" x14ac:dyDescent="0.2">
      <c r="A793" s="385" t="s">
        <v>1846</v>
      </c>
      <c r="B793" s="387"/>
      <c r="C793" s="388"/>
      <c r="D793" s="391" t="s">
        <v>59</v>
      </c>
      <c r="E793" s="313" t="s">
        <v>1454</v>
      </c>
    </row>
    <row r="794" spans="1:5" x14ac:dyDescent="0.2">
      <c r="A794" s="386"/>
      <c r="B794" s="389"/>
      <c r="C794" s="390"/>
      <c r="D794" s="392"/>
      <c r="E794" s="314" t="s">
        <v>1455</v>
      </c>
    </row>
    <row r="795" spans="1:5" x14ac:dyDescent="0.2">
      <c r="A795" s="377" t="s">
        <v>1847</v>
      </c>
      <c r="B795" s="379"/>
      <c r="C795" s="380"/>
      <c r="D795" s="383" t="s">
        <v>59</v>
      </c>
      <c r="E795" s="315" t="s">
        <v>1454</v>
      </c>
    </row>
    <row r="796" spans="1:5" x14ac:dyDescent="0.2">
      <c r="A796" s="378"/>
      <c r="B796" s="381"/>
      <c r="C796" s="382"/>
      <c r="D796" s="384"/>
      <c r="E796" s="316" t="s">
        <v>1455</v>
      </c>
    </row>
    <row r="797" spans="1:5" x14ac:dyDescent="0.2">
      <c r="A797" s="385" t="s">
        <v>1848</v>
      </c>
      <c r="B797" s="387"/>
      <c r="C797" s="388"/>
      <c r="D797" s="391" t="s">
        <v>59</v>
      </c>
      <c r="E797" s="313" t="s">
        <v>1454</v>
      </c>
    </row>
    <row r="798" spans="1:5" x14ac:dyDescent="0.2">
      <c r="A798" s="386"/>
      <c r="B798" s="389"/>
      <c r="C798" s="390"/>
      <c r="D798" s="392"/>
      <c r="E798" s="314" t="s">
        <v>1455</v>
      </c>
    </row>
    <row r="799" spans="1:5" x14ac:dyDescent="0.2">
      <c r="A799" s="377" t="s">
        <v>1849</v>
      </c>
      <c r="B799" s="379"/>
      <c r="C799" s="380"/>
      <c r="D799" s="383" t="s">
        <v>59</v>
      </c>
      <c r="E799" s="315" t="s">
        <v>1454</v>
      </c>
    </row>
    <row r="800" spans="1:5" x14ac:dyDescent="0.2">
      <c r="A800" s="378"/>
      <c r="B800" s="381"/>
      <c r="C800" s="382"/>
      <c r="D800" s="384"/>
      <c r="E800" s="316" t="s">
        <v>1455</v>
      </c>
    </row>
    <row r="801" spans="1:5" x14ac:dyDescent="0.2">
      <c r="A801" s="385" t="s">
        <v>1850</v>
      </c>
      <c r="B801" s="387"/>
      <c r="C801" s="388"/>
      <c r="D801" s="391" t="s">
        <v>59</v>
      </c>
      <c r="E801" s="313" t="s">
        <v>1454</v>
      </c>
    </row>
    <row r="802" spans="1:5" x14ac:dyDescent="0.2">
      <c r="A802" s="386"/>
      <c r="B802" s="389"/>
      <c r="C802" s="390"/>
      <c r="D802" s="392"/>
      <c r="E802" s="314" t="s">
        <v>1455</v>
      </c>
    </row>
    <row r="803" spans="1:5" x14ac:dyDescent="0.2">
      <c r="A803" s="377" t="s">
        <v>1851</v>
      </c>
      <c r="B803" s="379"/>
      <c r="C803" s="380"/>
      <c r="D803" s="383" t="s">
        <v>59</v>
      </c>
      <c r="E803" s="315" t="s">
        <v>1454</v>
      </c>
    </row>
    <row r="804" spans="1:5" x14ac:dyDescent="0.2">
      <c r="A804" s="378"/>
      <c r="B804" s="381"/>
      <c r="C804" s="382"/>
      <c r="D804" s="384"/>
      <c r="E804" s="316" t="s">
        <v>1455</v>
      </c>
    </row>
    <row r="805" spans="1:5" x14ac:dyDescent="0.2">
      <c r="A805" s="385" t="s">
        <v>1852</v>
      </c>
      <c r="B805" s="387"/>
      <c r="C805" s="388"/>
      <c r="D805" s="391" t="s">
        <v>59</v>
      </c>
      <c r="E805" s="313" t="s">
        <v>1454</v>
      </c>
    </row>
    <row r="806" spans="1:5" x14ac:dyDescent="0.2">
      <c r="A806" s="386"/>
      <c r="B806" s="389"/>
      <c r="C806" s="390"/>
      <c r="D806" s="392"/>
      <c r="E806" s="314" t="s">
        <v>1455</v>
      </c>
    </row>
    <row r="807" spans="1:5" x14ac:dyDescent="0.2">
      <c r="A807" s="377" t="s">
        <v>1853</v>
      </c>
      <c r="B807" s="379"/>
      <c r="C807" s="380"/>
      <c r="D807" s="383" t="s">
        <v>59</v>
      </c>
      <c r="E807" s="315" t="s">
        <v>1454</v>
      </c>
    </row>
    <row r="808" spans="1:5" x14ac:dyDescent="0.2">
      <c r="A808" s="378"/>
      <c r="B808" s="381"/>
      <c r="C808" s="382"/>
      <c r="D808" s="384"/>
      <c r="E808" s="316" t="s">
        <v>1455</v>
      </c>
    </row>
    <row r="809" spans="1:5" x14ac:dyDescent="0.2">
      <c r="A809" s="385" t="s">
        <v>1854</v>
      </c>
      <c r="B809" s="387"/>
      <c r="C809" s="388"/>
      <c r="D809" s="391" t="s">
        <v>59</v>
      </c>
      <c r="E809" s="313" t="s">
        <v>1454</v>
      </c>
    </row>
    <row r="810" spans="1:5" x14ac:dyDescent="0.2">
      <c r="A810" s="386"/>
      <c r="B810" s="389"/>
      <c r="C810" s="390"/>
      <c r="D810" s="392"/>
      <c r="E810" s="314" t="s">
        <v>1455</v>
      </c>
    </row>
    <row r="811" spans="1:5" x14ac:dyDescent="0.2">
      <c r="A811" s="377" t="s">
        <v>1855</v>
      </c>
      <c r="B811" s="379"/>
      <c r="C811" s="380"/>
      <c r="D811" s="383" t="s">
        <v>59</v>
      </c>
      <c r="E811" s="315" t="s">
        <v>1454</v>
      </c>
    </row>
    <row r="812" spans="1:5" x14ac:dyDescent="0.2">
      <c r="A812" s="378"/>
      <c r="B812" s="381"/>
      <c r="C812" s="382"/>
      <c r="D812" s="384"/>
      <c r="E812" s="316" t="s">
        <v>1455</v>
      </c>
    </row>
    <row r="813" spans="1:5" x14ac:dyDescent="0.2">
      <c r="A813" s="385" t="s">
        <v>1856</v>
      </c>
      <c r="B813" s="387"/>
      <c r="C813" s="388"/>
      <c r="D813" s="391" t="s">
        <v>59</v>
      </c>
      <c r="E813" s="313" t="s">
        <v>1454</v>
      </c>
    </row>
    <row r="814" spans="1:5" x14ac:dyDescent="0.2">
      <c r="A814" s="386"/>
      <c r="B814" s="389"/>
      <c r="C814" s="390"/>
      <c r="D814" s="392"/>
      <c r="E814" s="314" t="s">
        <v>1455</v>
      </c>
    </row>
    <row r="815" spans="1:5" x14ac:dyDescent="0.2">
      <c r="A815" s="377" t="s">
        <v>1857</v>
      </c>
      <c r="B815" s="379"/>
      <c r="C815" s="380"/>
      <c r="D815" s="383" t="s">
        <v>59</v>
      </c>
      <c r="E815" s="315" t="s">
        <v>1454</v>
      </c>
    </row>
    <row r="816" spans="1:5" x14ac:dyDescent="0.2">
      <c r="A816" s="378"/>
      <c r="B816" s="381"/>
      <c r="C816" s="382"/>
      <c r="D816" s="384"/>
      <c r="E816" s="316" t="s">
        <v>1455</v>
      </c>
    </row>
    <row r="817" spans="1:5" x14ac:dyDescent="0.2">
      <c r="A817" s="385" t="s">
        <v>1858</v>
      </c>
      <c r="B817" s="387"/>
      <c r="C817" s="388"/>
      <c r="D817" s="391" t="s">
        <v>59</v>
      </c>
      <c r="E817" s="313" t="s">
        <v>1454</v>
      </c>
    </row>
    <row r="818" spans="1:5" x14ac:dyDescent="0.2">
      <c r="A818" s="386"/>
      <c r="B818" s="389"/>
      <c r="C818" s="390"/>
      <c r="D818" s="392"/>
      <c r="E818" s="314" t="s">
        <v>1455</v>
      </c>
    </row>
    <row r="819" spans="1:5" x14ac:dyDescent="0.2">
      <c r="A819" s="377" t="s">
        <v>1859</v>
      </c>
      <c r="B819" s="379"/>
      <c r="C819" s="380"/>
      <c r="D819" s="383" t="s">
        <v>59</v>
      </c>
      <c r="E819" s="315" t="s">
        <v>1454</v>
      </c>
    </row>
    <row r="820" spans="1:5" x14ac:dyDescent="0.2">
      <c r="A820" s="378"/>
      <c r="B820" s="381"/>
      <c r="C820" s="382"/>
      <c r="D820" s="384"/>
      <c r="E820" s="316" t="s">
        <v>1455</v>
      </c>
    </row>
    <row r="821" spans="1:5" x14ac:dyDescent="0.2">
      <c r="A821" s="385" t="s">
        <v>1860</v>
      </c>
      <c r="B821" s="387"/>
      <c r="C821" s="388"/>
      <c r="D821" s="391" t="s">
        <v>59</v>
      </c>
      <c r="E821" s="313" t="s">
        <v>1454</v>
      </c>
    </row>
    <row r="822" spans="1:5" x14ac:dyDescent="0.2">
      <c r="A822" s="386"/>
      <c r="B822" s="389"/>
      <c r="C822" s="390"/>
      <c r="D822" s="392"/>
      <c r="E822" s="314" t="s">
        <v>1455</v>
      </c>
    </row>
    <row r="823" spans="1:5" x14ac:dyDescent="0.2">
      <c r="A823" s="377" t="s">
        <v>1861</v>
      </c>
      <c r="B823" s="379"/>
      <c r="C823" s="380"/>
      <c r="D823" s="383" t="s">
        <v>59</v>
      </c>
      <c r="E823" s="315" t="s">
        <v>1454</v>
      </c>
    </row>
    <row r="824" spans="1:5" x14ac:dyDescent="0.2">
      <c r="A824" s="378"/>
      <c r="B824" s="381"/>
      <c r="C824" s="382"/>
      <c r="D824" s="384"/>
      <c r="E824" s="316" t="s">
        <v>1455</v>
      </c>
    </row>
    <row r="825" spans="1:5" x14ac:dyDescent="0.2">
      <c r="A825" s="385" t="s">
        <v>1862</v>
      </c>
      <c r="B825" s="387"/>
      <c r="C825" s="388"/>
      <c r="D825" s="391" t="s">
        <v>59</v>
      </c>
      <c r="E825" s="313" t="s">
        <v>1454</v>
      </c>
    </row>
    <row r="826" spans="1:5" x14ac:dyDescent="0.2">
      <c r="A826" s="386"/>
      <c r="B826" s="389"/>
      <c r="C826" s="390"/>
      <c r="D826" s="392"/>
      <c r="E826" s="314" t="s">
        <v>1455</v>
      </c>
    </row>
    <row r="827" spans="1:5" x14ac:dyDescent="0.2">
      <c r="A827" s="377" t="s">
        <v>1863</v>
      </c>
      <c r="B827" s="379" t="s">
        <v>1864</v>
      </c>
      <c r="C827" s="380"/>
      <c r="D827" s="383" t="s">
        <v>59</v>
      </c>
      <c r="E827" s="315" t="s">
        <v>1454</v>
      </c>
    </row>
    <row r="828" spans="1:5" x14ac:dyDescent="0.2">
      <c r="A828" s="378"/>
      <c r="B828" s="381"/>
      <c r="C828" s="382"/>
      <c r="D828" s="384"/>
      <c r="E828" s="316" t="s">
        <v>1455</v>
      </c>
    </row>
    <row r="829" spans="1:5" x14ac:dyDescent="0.2">
      <c r="A829" s="385" t="s">
        <v>1865</v>
      </c>
      <c r="B829" s="387" t="s">
        <v>1864</v>
      </c>
      <c r="C829" s="388"/>
      <c r="D829" s="391" t="s">
        <v>59</v>
      </c>
      <c r="E829" s="313" t="s">
        <v>1454</v>
      </c>
    </row>
    <row r="830" spans="1:5" x14ac:dyDescent="0.2">
      <c r="A830" s="386"/>
      <c r="B830" s="389"/>
      <c r="C830" s="390"/>
      <c r="D830" s="392"/>
      <c r="E830" s="314" t="s">
        <v>1455</v>
      </c>
    </row>
    <row r="831" spans="1:5" x14ac:dyDescent="0.2">
      <c r="A831" s="377" t="s">
        <v>1866</v>
      </c>
      <c r="B831" s="379" t="s">
        <v>1864</v>
      </c>
      <c r="C831" s="380"/>
      <c r="D831" s="383" t="s">
        <v>59</v>
      </c>
      <c r="E831" s="315" t="s">
        <v>1454</v>
      </c>
    </row>
    <row r="832" spans="1:5" x14ac:dyDescent="0.2">
      <c r="A832" s="378"/>
      <c r="B832" s="381"/>
      <c r="C832" s="382"/>
      <c r="D832" s="384"/>
      <c r="E832" s="316" t="s">
        <v>1455</v>
      </c>
    </row>
    <row r="833" spans="1:5" x14ac:dyDescent="0.2">
      <c r="A833" s="385" t="s">
        <v>1867</v>
      </c>
      <c r="B833" s="387" t="s">
        <v>1864</v>
      </c>
      <c r="C833" s="388"/>
      <c r="D833" s="391" t="s">
        <v>59</v>
      </c>
      <c r="E833" s="313" t="s">
        <v>1454</v>
      </c>
    </row>
    <row r="834" spans="1:5" x14ac:dyDescent="0.2">
      <c r="A834" s="386"/>
      <c r="B834" s="389"/>
      <c r="C834" s="390"/>
      <c r="D834" s="392"/>
      <c r="E834" s="314" t="s">
        <v>1455</v>
      </c>
    </row>
    <row r="835" spans="1:5" x14ac:dyDescent="0.2">
      <c r="A835" s="377" t="s">
        <v>1868</v>
      </c>
      <c r="B835" s="379" t="s">
        <v>1864</v>
      </c>
      <c r="C835" s="380"/>
      <c r="D835" s="383" t="s">
        <v>59</v>
      </c>
      <c r="E835" s="315" t="s">
        <v>1454</v>
      </c>
    </row>
    <row r="836" spans="1:5" x14ac:dyDescent="0.2">
      <c r="A836" s="378"/>
      <c r="B836" s="381"/>
      <c r="C836" s="382"/>
      <c r="D836" s="384"/>
      <c r="E836" s="316" t="s">
        <v>1455</v>
      </c>
    </row>
    <row r="837" spans="1:5" x14ac:dyDescent="0.2">
      <c r="A837" s="385" t="s">
        <v>1869</v>
      </c>
      <c r="B837" s="387" t="s">
        <v>1864</v>
      </c>
      <c r="C837" s="388"/>
      <c r="D837" s="391" t="s">
        <v>59</v>
      </c>
      <c r="E837" s="313" t="s">
        <v>1454</v>
      </c>
    </row>
    <row r="838" spans="1:5" x14ac:dyDescent="0.2">
      <c r="A838" s="386"/>
      <c r="B838" s="389"/>
      <c r="C838" s="390"/>
      <c r="D838" s="392"/>
      <c r="E838" s="314" t="s">
        <v>1455</v>
      </c>
    </row>
    <row r="839" spans="1:5" x14ac:dyDescent="0.2">
      <c r="A839" s="377" t="s">
        <v>1870</v>
      </c>
      <c r="B839" s="379" t="s">
        <v>1864</v>
      </c>
      <c r="C839" s="380"/>
      <c r="D839" s="383" t="s">
        <v>59</v>
      </c>
      <c r="E839" s="315" t="s">
        <v>1454</v>
      </c>
    </row>
    <row r="840" spans="1:5" x14ac:dyDescent="0.2">
      <c r="A840" s="378"/>
      <c r="B840" s="381"/>
      <c r="C840" s="382"/>
      <c r="D840" s="384"/>
      <c r="E840" s="316" t="s">
        <v>1455</v>
      </c>
    </row>
    <row r="841" spans="1:5" x14ac:dyDescent="0.2">
      <c r="A841" s="385" t="s">
        <v>1871</v>
      </c>
      <c r="B841" s="387" t="s">
        <v>1864</v>
      </c>
      <c r="C841" s="388"/>
      <c r="D841" s="391" t="s">
        <v>59</v>
      </c>
      <c r="E841" s="313" t="s">
        <v>1454</v>
      </c>
    </row>
    <row r="842" spans="1:5" x14ac:dyDescent="0.2">
      <c r="A842" s="386"/>
      <c r="B842" s="389"/>
      <c r="C842" s="390"/>
      <c r="D842" s="392"/>
      <c r="E842" s="314" t="s">
        <v>1455</v>
      </c>
    </row>
    <row r="843" spans="1:5" x14ac:dyDescent="0.2">
      <c r="A843" s="377" t="s">
        <v>1872</v>
      </c>
      <c r="B843" s="379" t="s">
        <v>1864</v>
      </c>
      <c r="C843" s="380"/>
      <c r="D843" s="383" t="s">
        <v>59</v>
      </c>
      <c r="E843" s="315" t="s">
        <v>1454</v>
      </c>
    </row>
    <row r="844" spans="1:5" x14ac:dyDescent="0.2">
      <c r="A844" s="378"/>
      <c r="B844" s="381"/>
      <c r="C844" s="382"/>
      <c r="D844" s="384"/>
      <c r="E844" s="316" t="s">
        <v>1455</v>
      </c>
    </row>
    <row r="845" spans="1:5" x14ac:dyDescent="0.2">
      <c r="A845" s="385" t="s">
        <v>1873</v>
      </c>
      <c r="B845" s="387" t="s">
        <v>1864</v>
      </c>
      <c r="C845" s="388"/>
      <c r="D845" s="391" t="s">
        <v>59</v>
      </c>
      <c r="E845" s="313" t="s">
        <v>1454</v>
      </c>
    </row>
    <row r="846" spans="1:5" x14ac:dyDescent="0.2">
      <c r="A846" s="386"/>
      <c r="B846" s="389"/>
      <c r="C846" s="390"/>
      <c r="D846" s="392"/>
      <c r="E846" s="314" t="s">
        <v>1455</v>
      </c>
    </row>
    <row r="847" spans="1:5" x14ac:dyDescent="0.2">
      <c r="A847" s="377" t="s">
        <v>1874</v>
      </c>
      <c r="B847" s="379" t="s">
        <v>1864</v>
      </c>
      <c r="C847" s="380"/>
      <c r="D847" s="383" t="s">
        <v>59</v>
      </c>
      <c r="E847" s="315" t="s">
        <v>1454</v>
      </c>
    </row>
    <row r="848" spans="1:5" x14ac:dyDescent="0.2">
      <c r="A848" s="378"/>
      <c r="B848" s="381"/>
      <c r="C848" s="382"/>
      <c r="D848" s="384"/>
      <c r="E848" s="316" t="s">
        <v>1455</v>
      </c>
    </row>
    <row r="849" spans="1:5" x14ac:dyDescent="0.2">
      <c r="A849" s="385" t="s">
        <v>1875</v>
      </c>
      <c r="B849" s="387" t="s">
        <v>1864</v>
      </c>
      <c r="C849" s="388"/>
      <c r="D849" s="391" t="s">
        <v>59</v>
      </c>
      <c r="E849" s="313" t="s">
        <v>1454</v>
      </c>
    </row>
    <row r="850" spans="1:5" x14ac:dyDescent="0.2">
      <c r="A850" s="386"/>
      <c r="B850" s="389"/>
      <c r="C850" s="390"/>
      <c r="D850" s="392"/>
      <c r="E850" s="314" t="s">
        <v>1455</v>
      </c>
    </row>
    <row r="851" spans="1:5" x14ac:dyDescent="0.2">
      <c r="A851" s="377" t="s">
        <v>1573</v>
      </c>
      <c r="B851" s="379" t="s">
        <v>1864</v>
      </c>
      <c r="C851" s="380"/>
      <c r="D851" s="383" t="s">
        <v>59</v>
      </c>
      <c r="E851" s="315" t="s">
        <v>1454</v>
      </c>
    </row>
    <row r="852" spans="1:5" x14ac:dyDescent="0.2">
      <c r="A852" s="378"/>
      <c r="B852" s="381"/>
      <c r="C852" s="382"/>
      <c r="D852" s="384"/>
      <c r="E852" s="316" t="s">
        <v>1455</v>
      </c>
    </row>
    <row r="853" spans="1:5" x14ac:dyDescent="0.2">
      <c r="A853" s="385" t="s">
        <v>1876</v>
      </c>
      <c r="B853" s="387" t="s">
        <v>1864</v>
      </c>
      <c r="C853" s="388"/>
      <c r="D853" s="391" t="s">
        <v>59</v>
      </c>
      <c r="E853" s="313" t="s">
        <v>1454</v>
      </c>
    </row>
    <row r="854" spans="1:5" x14ac:dyDescent="0.2">
      <c r="A854" s="386"/>
      <c r="B854" s="389"/>
      <c r="C854" s="390"/>
      <c r="D854" s="392"/>
      <c r="E854" s="314" t="s">
        <v>1455</v>
      </c>
    </row>
    <row r="855" spans="1:5" x14ac:dyDescent="0.2">
      <c r="A855" s="377" t="s">
        <v>1877</v>
      </c>
      <c r="B855" s="379" t="s">
        <v>1864</v>
      </c>
      <c r="C855" s="380"/>
      <c r="D855" s="383" t="s">
        <v>59</v>
      </c>
      <c r="E855" s="315" t="s">
        <v>1454</v>
      </c>
    </row>
    <row r="856" spans="1:5" x14ac:dyDescent="0.2">
      <c r="A856" s="378"/>
      <c r="B856" s="381"/>
      <c r="C856" s="382"/>
      <c r="D856" s="384"/>
      <c r="E856" s="316" t="s">
        <v>1455</v>
      </c>
    </row>
    <row r="857" spans="1:5" x14ac:dyDescent="0.2">
      <c r="A857" s="385" t="s">
        <v>1878</v>
      </c>
      <c r="B857" s="387" t="s">
        <v>1864</v>
      </c>
      <c r="C857" s="388"/>
      <c r="D857" s="391" t="s">
        <v>59</v>
      </c>
      <c r="E857" s="313" t="s">
        <v>1454</v>
      </c>
    </row>
    <row r="858" spans="1:5" x14ac:dyDescent="0.2">
      <c r="A858" s="386"/>
      <c r="B858" s="389"/>
      <c r="C858" s="390"/>
      <c r="D858" s="392"/>
      <c r="E858" s="314" t="s">
        <v>1455</v>
      </c>
    </row>
    <row r="859" spans="1:5" x14ac:dyDescent="0.2">
      <c r="A859" s="377" t="s">
        <v>1879</v>
      </c>
      <c r="B859" s="379" t="s">
        <v>1864</v>
      </c>
      <c r="C859" s="380"/>
      <c r="D859" s="383" t="s">
        <v>59</v>
      </c>
      <c r="E859" s="315" t="s">
        <v>1454</v>
      </c>
    </row>
    <row r="860" spans="1:5" x14ac:dyDescent="0.2">
      <c r="A860" s="378"/>
      <c r="B860" s="381"/>
      <c r="C860" s="382"/>
      <c r="D860" s="384"/>
      <c r="E860" s="316" t="s">
        <v>1455</v>
      </c>
    </row>
    <row r="861" spans="1:5" x14ac:dyDescent="0.2">
      <c r="A861" s="385" t="s">
        <v>1880</v>
      </c>
      <c r="B861" s="387" t="s">
        <v>1864</v>
      </c>
      <c r="C861" s="388"/>
      <c r="D861" s="391" t="s">
        <v>59</v>
      </c>
      <c r="E861" s="313" t="s">
        <v>1454</v>
      </c>
    </row>
    <row r="862" spans="1:5" x14ac:dyDescent="0.2">
      <c r="A862" s="386"/>
      <c r="B862" s="389"/>
      <c r="C862" s="390"/>
      <c r="D862" s="392"/>
      <c r="E862" s="314" t="s">
        <v>1455</v>
      </c>
    </row>
    <row r="863" spans="1:5" x14ac:dyDescent="0.2">
      <c r="A863" s="377" t="s">
        <v>1881</v>
      </c>
      <c r="B863" s="379" t="s">
        <v>1864</v>
      </c>
      <c r="C863" s="380"/>
      <c r="D863" s="383" t="s">
        <v>59</v>
      </c>
      <c r="E863" s="315" t="s">
        <v>1454</v>
      </c>
    </row>
    <row r="864" spans="1:5" x14ac:dyDescent="0.2">
      <c r="A864" s="378"/>
      <c r="B864" s="381"/>
      <c r="C864" s="382"/>
      <c r="D864" s="384"/>
      <c r="E864" s="316" t="s">
        <v>1455</v>
      </c>
    </row>
    <row r="865" spans="1:5" x14ac:dyDescent="0.2">
      <c r="A865" s="385" t="s">
        <v>1882</v>
      </c>
      <c r="B865" s="387" t="s">
        <v>1864</v>
      </c>
      <c r="C865" s="388"/>
      <c r="D865" s="391" t="s">
        <v>59</v>
      </c>
      <c r="E865" s="313" t="s">
        <v>1454</v>
      </c>
    </row>
    <row r="866" spans="1:5" x14ac:dyDescent="0.2">
      <c r="A866" s="386"/>
      <c r="B866" s="389"/>
      <c r="C866" s="390"/>
      <c r="D866" s="392"/>
      <c r="E866" s="314" t="s">
        <v>1455</v>
      </c>
    </row>
    <row r="867" spans="1:5" x14ac:dyDescent="0.2">
      <c r="A867" s="377" t="s">
        <v>1883</v>
      </c>
      <c r="B867" s="379" t="s">
        <v>1864</v>
      </c>
      <c r="C867" s="380"/>
      <c r="D867" s="383" t="s">
        <v>59</v>
      </c>
      <c r="E867" s="315" t="s">
        <v>1454</v>
      </c>
    </row>
    <row r="868" spans="1:5" x14ac:dyDescent="0.2">
      <c r="A868" s="378"/>
      <c r="B868" s="381"/>
      <c r="C868" s="382"/>
      <c r="D868" s="384"/>
      <c r="E868" s="316" t="s">
        <v>1455</v>
      </c>
    </row>
    <row r="869" spans="1:5" x14ac:dyDescent="0.2">
      <c r="A869" s="385" t="s">
        <v>1884</v>
      </c>
      <c r="B869" s="387" t="s">
        <v>1864</v>
      </c>
      <c r="C869" s="388"/>
      <c r="D869" s="391" t="s">
        <v>59</v>
      </c>
      <c r="E869" s="313" t="s">
        <v>1454</v>
      </c>
    </row>
    <row r="870" spans="1:5" x14ac:dyDescent="0.2">
      <c r="A870" s="386"/>
      <c r="B870" s="389"/>
      <c r="C870" s="390"/>
      <c r="D870" s="392"/>
      <c r="E870" s="314" t="s">
        <v>1455</v>
      </c>
    </row>
    <row r="871" spans="1:5" x14ac:dyDescent="0.2">
      <c r="A871" s="377" t="s">
        <v>1885</v>
      </c>
      <c r="B871" s="379" t="s">
        <v>1886</v>
      </c>
      <c r="C871" s="380"/>
      <c r="D871" s="383" t="s">
        <v>59</v>
      </c>
      <c r="E871" s="315" t="s">
        <v>1454</v>
      </c>
    </row>
    <row r="872" spans="1:5" x14ac:dyDescent="0.2">
      <c r="A872" s="378"/>
      <c r="B872" s="381"/>
      <c r="C872" s="382"/>
      <c r="D872" s="384"/>
      <c r="E872" s="316" t="s">
        <v>1455</v>
      </c>
    </row>
    <row r="873" spans="1:5" x14ac:dyDescent="0.2">
      <c r="A873" s="385" t="s">
        <v>1887</v>
      </c>
      <c r="B873" s="387" t="s">
        <v>1886</v>
      </c>
      <c r="C873" s="388"/>
      <c r="D873" s="391" t="s">
        <v>59</v>
      </c>
      <c r="E873" s="313" t="s">
        <v>1454</v>
      </c>
    </row>
    <row r="874" spans="1:5" x14ac:dyDescent="0.2">
      <c r="A874" s="386"/>
      <c r="B874" s="389"/>
      <c r="C874" s="390"/>
      <c r="D874" s="392"/>
      <c r="E874" s="314" t="s">
        <v>1455</v>
      </c>
    </row>
    <row r="875" spans="1:5" x14ac:dyDescent="0.2">
      <c r="A875" s="377" t="s">
        <v>1888</v>
      </c>
      <c r="B875" s="379" t="s">
        <v>1886</v>
      </c>
      <c r="C875" s="380"/>
      <c r="D875" s="383" t="s">
        <v>59</v>
      </c>
      <c r="E875" s="315" t="s">
        <v>1454</v>
      </c>
    </row>
    <row r="876" spans="1:5" x14ac:dyDescent="0.2">
      <c r="A876" s="378"/>
      <c r="B876" s="381"/>
      <c r="C876" s="382"/>
      <c r="D876" s="384"/>
      <c r="E876" s="316" t="s">
        <v>1455</v>
      </c>
    </row>
    <row r="877" spans="1:5" x14ac:dyDescent="0.2">
      <c r="A877" s="385" t="s">
        <v>1889</v>
      </c>
      <c r="B877" s="387" t="s">
        <v>1886</v>
      </c>
      <c r="C877" s="388"/>
      <c r="D877" s="391" t="s">
        <v>59</v>
      </c>
      <c r="E877" s="313" t="s">
        <v>1454</v>
      </c>
    </row>
    <row r="878" spans="1:5" x14ac:dyDescent="0.2">
      <c r="A878" s="386"/>
      <c r="B878" s="389"/>
      <c r="C878" s="390"/>
      <c r="D878" s="392"/>
      <c r="E878" s="314" t="s">
        <v>1455</v>
      </c>
    </row>
    <row r="879" spans="1:5" x14ac:dyDescent="0.2">
      <c r="A879" s="377" t="s">
        <v>1890</v>
      </c>
      <c r="B879" s="379" t="s">
        <v>1886</v>
      </c>
      <c r="C879" s="380"/>
      <c r="D879" s="383" t="s">
        <v>59</v>
      </c>
      <c r="E879" s="315" t="s">
        <v>1454</v>
      </c>
    </row>
    <row r="880" spans="1:5" x14ac:dyDescent="0.2">
      <c r="A880" s="378"/>
      <c r="B880" s="381"/>
      <c r="C880" s="382"/>
      <c r="D880" s="384"/>
      <c r="E880" s="316" t="s">
        <v>1455</v>
      </c>
    </row>
    <row r="881" spans="1:5" x14ac:dyDescent="0.2">
      <c r="A881" s="385" t="s">
        <v>1891</v>
      </c>
      <c r="B881" s="387" t="s">
        <v>1892</v>
      </c>
      <c r="C881" s="388"/>
      <c r="D881" s="391" t="s">
        <v>59</v>
      </c>
      <c r="E881" s="313" t="s">
        <v>1454</v>
      </c>
    </row>
    <row r="882" spans="1:5" x14ac:dyDescent="0.2">
      <c r="A882" s="386"/>
      <c r="B882" s="389"/>
      <c r="C882" s="390"/>
      <c r="D882" s="392"/>
      <c r="E882" s="314" t="s">
        <v>1455</v>
      </c>
    </row>
    <row r="883" spans="1:5" x14ac:dyDescent="0.2">
      <c r="A883" s="377" t="s">
        <v>1893</v>
      </c>
      <c r="B883" s="379" t="s">
        <v>1892</v>
      </c>
      <c r="C883" s="380"/>
      <c r="D883" s="383" t="s">
        <v>59</v>
      </c>
      <c r="E883" s="315" t="s">
        <v>1454</v>
      </c>
    </row>
    <row r="884" spans="1:5" x14ac:dyDescent="0.2">
      <c r="A884" s="378"/>
      <c r="B884" s="381"/>
      <c r="C884" s="382"/>
      <c r="D884" s="384"/>
      <c r="E884" s="316" t="s">
        <v>1455</v>
      </c>
    </row>
    <row r="885" spans="1:5" x14ac:dyDescent="0.2">
      <c r="A885" s="385" t="s">
        <v>1894</v>
      </c>
      <c r="B885" s="387" t="s">
        <v>1892</v>
      </c>
      <c r="C885" s="388"/>
      <c r="D885" s="391" t="s">
        <v>59</v>
      </c>
      <c r="E885" s="313" t="s">
        <v>1454</v>
      </c>
    </row>
    <row r="886" spans="1:5" x14ac:dyDescent="0.2">
      <c r="A886" s="386"/>
      <c r="B886" s="389"/>
      <c r="C886" s="390"/>
      <c r="D886" s="392"/>
      <c r="E886" s="314" t="s">
        <v>1455</v>
      </c>
    </row>
    <row r="887" spans="1:5" x14ac:dyDescent="0.2">
      <c r="A887" s="377" t="s">
        <v>1895</v>
      </c>
      <c r="B887" s="379" t="s">
        <v>1892</v>
      </c>
      <c r="C887" s="380"/>
      <c r="D887" s="383" t="s">
        <v>59</v>
      </c>
      <c r="E887" s="315" t="s">
        <v>1454</v>
      </c>
    </row>
    <row r="888" spans="1:5" x14ac:dyDescent="0.2">
      <c r="A888" s="378"/>
      <c r="B888" s="381"/>
      <c r="C888" s="382"/>
      <c r="D888" s="384"/>
      <c r="E888" s="316" t="s">
        <v>1455</v>
      </c>
    </row>
    <row r="889" spans="1:5" x14ac:dyDescent="0.2">
      <c r="A889" s="385" t="s">
        <v>1896</v>
      </c>
      <c r="B889" s="387" t="s">
        <v>1897</v>
      </c>
      <c r="C889" s="388"/>
      <c r="D889" s="391" t="s">
        <v>59</v>
      </c>
      <c r="E889" s="313" t="s">
        <v>1454</v>
      </c>
    </row>
    <row r="890" spans="1:5" x14ac:dyDescent="0.2">
      <c r="A890" s="386"/>
      <c r="B890" s="389"/>
      <c r="C890" s="390"/>
      <c r="D890" s="392"/>
      <c r="E890" s="314" t="s">
        <v>1455</v>
      </c>
    </row>
    <row r="891" spans="1:5" x14ac:dyDescent="0.2">
      <c r="A891" s="377" t="s">
        <v>1898</v>
      </c>
      <c r="B891" s="379" t="s">
        <v>1897</v>
      </c>
      <c r="C891" s="380"/>
      <c r="D891" s="383" t="s">
        <v>59</v>
      </c>
      <c r="E891" s="315" t="s">
        <v>1454</v>
      </c>
    </row>
    <row r="892" spans="1:5" x14ac:dyDescent="0.2">
      <c r="A892" s="378"/>
      <c r="B892" s="381"/>
      <c r="C892" s="382"/>
      <c r="D892" s="384"/>
      <c r="E892" s="316" t="s">
        <v>1455</v>
      </c>
    </row>
    <row r="893" spans="1:5" x14ac:dyDescent="0.2">
      <c r="A893" s="385" t="s">
        <v>1899</v>
      </c>
      <c r="B893" s="387" t="s">
        <v>1897</v>
      </c>
      <c r="C893" s="388"/>
      <c r="D893" s="391" t="s">
        <v>59</v>
      </c>
      <c r="E893" s="313" t="s">
        <v>1454</v>
      </c>
    </row>
    <row r="894" spans="1:5" x14ac:dyDescent="0.2">
      <c r="A894" s="386"/>
      <c r="B894" s="389"/>
      <c r="C894" s="390"/>
      <c r="D894" s="392"/>
      <c r="E894" s="314" t="s">
        <v>1455</v>
      </c>
    </row>
    <row r="895" spans="1:5" x14ac:dyDescent="0.2">
      <c r="A895" s="377" t="s">
        <v>1900</v>
      </c>
      <c r="B895" s="379" t="s">
        <v>1897</v>
      </c>
      <c r="C895" s="380"/>
      <c r="D895" s="383" t="s">
        <v>59</v>
      </c>
      <c r="E895" s="315" t="s">
        <v>1454</v>
      </c>
    </row>
    <row r="896" spans="1:5" x14ac:dyDescent="0.2">
      <c r="A896" s="378"/>
      <c r="B896" s="381"/>
      <c r="C896" s="382"/>
      <c r="D896" s="384"/>
      <c r="E896" s="316" t="s">
        <v>1455</v>
      </c>
    </row>
    <row r="897" spans="1:5" x14ac:dyDescent="0.2">
      <c r="A897" s="385" t="s">
        <v>1901</v>
      </c>
      <c r="B897" s="387" t="s">
        <v>1897</v>
      </c>
      <c r="C897" s="388"/>
      <c r="D897" s="391" t="s">
        <v>59</v>
      </c>
      <c r="E897" s="313" t="s">
        <v>1454</v>
      </c>
    </row>
    <row r="898" spans="1:5" x14ac:dyDescent="0.2">
      <c r="A898" s="386"/>
      <c r="B898" s="389"/>
      <c r="C898" s="390"/>
      <c r="D898" s="392"/>
      <c r="E898" s="314" t="s">
        <v>1455</v>
      </c>
    </row>
    <row r="899" spans="1:5" x14ac:dyDescent="0.2">
      <c r="A899" s="377" t="s">
        <v>1902</v>
      </c>
      <c r="B899" s="379" t="s">
        <v>1897</v>
      </c>
      <c r="C899" s="380"/>
      <c r="D899" s="383" t="s">
        <v>59</v>
      </c>
      <c r="E899" s="315" t="s">
        <v>1454</v>
      </c>
    </row>
    <row r="900" spans="1:5" x14ac:dyDescent="0.2">
      <c r="A900" s="378"/>
      <c r="B900" s="381"/>
      <c r="C900" s="382"/>
      <c r="D900" s="384"/>
      <c r="E900" s="316" t="s">
        <v>1455</v>
      </c>
    </row>
    <row r="901" spans="1:5" x14ac:dyDescent="0.2">
      <c r="A901" s="385" t="s">
        <v>1903</v>
      </c>
      <c r="B901" s="387" t="s">
        <v>1897</v>
      </c>
      <c r="C901" s="388"/>
      <c r="D901" s="391" t="s">
        <v>59</v>
      </c>
      <c r="E901" s="313" t="s">
        <v>1454</v>
      </c>
    </row>
    <row r="902" spans="1:5" x14ac:dyDescent="0.2">
      <c r="A902" s="386"/>
      <c r="B902" s="389"/>
      <c r="C902" s="390"/>
      <c r="D902" s="392"/>
      <c r="E902" s="314" t="s">
        <v>1455</v>
      </c>
    </row>
    <row r="903" spans="1:5" x14ac:dyDescent="0.2">
      <c r="A903" s="377" t="s">
        <v>1563</v>
      </c>
      <c r="B903" s="379" t="s">
        <v>1897</v>
      </c>
      <c r="C903" s="380"/>
      <c r="D903" s="383" t="s">
        <v>59</v>
      </c>
      <c r="E903" s="315" t="s">
        <v>1454</v>
      </c>
    </row>
    <row r="904" spans="1:5" x14ac:dyDescent="0.2">
      <c r="A904" s="378"/>
      <c r="B904" s="381"/>
      <c r="C904" s="382"/>
      <c r="D904" s="384"/>
      <c r="E904" s="316" t="s">
        <v>1455</v>
      </c>
    </row>
    <row r="905" spans="1:5" x14ac:dyDescent="0.2">
      <c r="A905" s="385" t="s">
        <v>1904</v>
      </c>
      <c r="B905" s="387" t="s">
        <v>1897</v>
      </c>
      <c r="C905" s="388"/>
      <c r="D905" s="391" t="s">
        <v>59</v>
      </c>
      <c r="E905" s="313" t="s">
        <v>1454</v>
      </c>
    </row>
    <row r="906" spans="1:5" x14ac:dyDescent="0.2">
      <c r="A906" s="386"/>
      <c r="B906" s="389"/>
      <c r="C906" s="390"/>
      <c r="D906" s="392"/>
      <c r="E906" s="314" t="s">
        <v>1455</v>
      </c>
    </row>
    <row r="907" spans="1:5" x14ac:dyDescent="0.2">
      <c r="A907" s="377" t="s">
        <v>1905</v>
      </c>
      <c r="B907" s="379" t="s">
        <v>1897</v>
      </c>
      <c r="C907" s="380"/>
      <c r="D907" s="383" t="s">
        <v>59</v>
      </c>
      <c r="E907" s="315" t="s">
        <v>1454</v>
      </c>
    </row>
    <row r="908" spans="1:5" x14ac:dyDescent="0.2">
      <c r="A908" s="378"/>
      <c r="B908" s="381"/>
      <c r="C908" s="382"/>
      <c r="D908" s="384"/>
      <c r="E908" s="316" t="s">
        <v>1455</v>
      </c>
    </row>
    <row r="909" spans="1:5" x14ac:dyDescent="0.2">
      <c r="A909" s="385" t="s">
        <v>1906</v>
      </c>
      <c r="B909" s="387" t="s">
        <v>1897</v>
      </c>
      <c r="C909" s="388"/>
      <c r="D909" s="391" t="s">
        <v>59</v>
      </c>
      <c r="E909" s="313" t="s">
        <v>1454</v>
      </c>
    </row>
    <row r="910" spans="1:5" x14ac:dyDescent="0.2">
      <c r="A910" s="386"/>
      <c r="B910" s="389"/>
      <c r="C910" s="390"/>
      <c r="D910" s="392"/>
      <c r="E910" s="314" t="s">
        <v>1455</v>
      </c>
    </row>
    <row r="911" spans="1:5" x14ac:dyDescent="0.2">
      <c r="A911" s="377" t="s">
        <v>1875</v>
      </c>
      <c r="B911" s="379" t="s">
        <v>1897</v>
      </c>
      <c r="C911" s="380"/>
      <c r="D911" s="383" t="s">
        <v>59</v>
      </c>
      <c r="E911" s="315" t="s">
        <v>1454</v>
      </c>
    </row>
    <row r="912" spans="1:5" x14ac:dyDescent="0.2">
      <c r="A912" s="378"/>
      <c r="B912" s="381"/>
      <c r="C912" s="382"/>
      <c r="D912" s="384"/>
      <c r="E912" s="316" t="s">
        <v>1455</v>
      </c>
    </row>
    <row r="913" spans="1:5" x14ac:dyDescent="0.2">
      <c r="A913" s="385" t="s">
        <v>1907</v>
      </c>
      <c r="B913" s="387" t="s">
        <v>1908</v>
      </c>
      <c r="C913" s="388"/>
      <c r="D913" s="391" t="s">
        <v>59</v>
      </c>
      <c r="E913" s="313" t="s">
        <v>1454</v>
      </c>
    </row>
    <row r="914" spans="1:5" x14ac:dyDescent="0.2">
      <c r="A914" s="386"/>
      <c r="B914" s="389"/>
      <c r="C914" s="390"/>
      <c r="D914" s="392"/>
      <c r="E914" s="314" t="s">
        <v>1455</v>
      </c>
    </row>
    <row r="915" spans="1:5" x14ac:dyDescent="0.2">
      <c r="A915" s="377" t="s">
        <v>1909</v>
      </c>
      <c r="B915" s="379" t="s">
        <v>1908</v>
      </c>
      <c r="C915" s="380"/>
      <c r="D915" s="383" t="s">
        <v>59</v>
      </c>
      <c r="E915" s="315" t="s">
        <v>1454</v>
      </c>
    </row>
    <row r="916" spans="1:5" x14ac:dyDescent="0.2">
      <c r="A916" s="378"/>
      <c r="B916" s="381"/>
      <c r="C916" s="382"/>
      <c r="D916" s="384"/>
      <c r="E916" s="316" t="s">
        <v>1455</v>
      </c>
    </row>
    <row r="917" spans="1:5" x14ac:dyDescent="0.2">
      <c r="A917" s="385" t="s">
        <v>1910</v>
      </c>
      <c r="B917" s="387" t="s">
        <v>1908</v>
      </c>
      <c r="C917" s="388"/>
      <c r="D917" s="391" t="s">
        <v>59</v>
      </c>
      <c r="E917" s="313" t="s">
        <v>1454</v>
      </c>
    </row>
    <row r="918" spans="1:5" x14ac:dyDescent="0.2">
      <c r="A918" s="386"/>
      <c r="B918" s="389"/>
      <c r="C918" s="390"/>
      <c r="D918" s="392"/>
      <c r="E918" s="314" t="s">
        <v>1455</v>
      </c>
    </row>
    <row r="919" spans="1:5" x14ac:dyDescent="0.2">
      <c r="A919" s="377" t="s">
        <v>1911</v>
      </c>
      <c r="B919" s="379" t="s">
        <v>1908</v>
      </c>
      <c r="C919" s="380"/>
      <c r="D919" s="383" t="s">
        <v>59</v>
      </c>
      <c r="E919" s="315" t="s">
        <v>1454</v>
      </c>
    </row>
    <row r="920" spans="1:5" x14ac:dyDescent="0.2">
      <c r="A920" s="378"/>
      <c r="B920" s="381"/>
      <c r="C920" s="382"/>
      <c r="D920" s="384"/>
      <c r="E920" s="316" t="s">
        <v>1455</v>
      </c>
    </row>
    <row r="921" spans="1:5" x14ac:dyDescent="0.2">
      <c r="A921" s="385" t="s">
        <v>1912</v>
      </c>
      <c r="B921" s="387" t="s">
        <v>1908</v>
      </c>
      <c r="C921" s="388"/>
      <c r="D921" s="391" t="s">
        <v>59</v>
      </c>
      <c r="E921" s="313" t="s">
        <v>1454</v>
      </c>
    </row>
    <row r="922" spans="1:5" x14ac:dyDescent="0.2">
      <c r="A922" s="386"/>
      <c r="B922" s="389"/>
      <c r="C922" s="390"/>
      <c r="D922" s="392"/>
      <c r="E922" s="314" t="s">
        <v>1455</v>
      </c>
    </row>
    <row r="923" spans="1:5" x14ac:dyDescent="0.2">
      <c r="A923" s="377" t="s">
        <v>1913</v>
      </c>
      <c r="B923" s="379" t="s">
        <v>1908</v>
      </c>
      <c r="C923" s="380"/>
      <c r="D923" s="383" t="s">
        <v>59</v>
      </c>
      <c r="E923" s="315" t="s">
        <v>1454</v>
      </c>
    </row>
    <row r="924" spans="1:5" x14ac:dyDescent="0.2">
      <c r="A924" s="378"/>
      <c r="B924" s="381"/>
      <c r="C924" s="382"/>
      <c r="D924" s="384"/>
      <c r="E924" s="316" t="s">
        <v>1455</v>
      </c>
    </row>
    <row r="925" spans="1:5" x14ac:dyDescent="0.2">
      <c r="A925" s="385" t="s">
        <v>1914</v>
      </c>
      <c r="B925" s="387" t="s">
        <v>1915</v>
      </c>
      <c r="C925" s="388"/>
      <c r="D925" s="391" t="s">
        <v>59</v>
      </c>
      <c r="E925" s="313" t="s">
        <v>1454</v>
      </c>
    </row>
    <row r="926" spans="1:5" x14ac:dyDescent="0.2">
      <c r="A926" s="386"/>
      <c r="B926" s="389"/>
      <c r="C926" s="390"/>
      <c r="D926" s="392"/>
      <c r="E926" s="314" t="s">
        <v>1455</v>
      </c>
    </row>
    <row r="927" spans="1:5" x14ac:dyDescent="0.2">
      <c r="A927" s="377" t="s">
        <v>1916</v>
      </c>
      <c r="B927" s="379" t="s">
        <v>1915</v>
      </c>
      <c r="C927" s="380"/>
      <c r="D927" s="383" t="s">
        <v>59</v>
      </c>
      <c r="E927" s="315" t="s">
        <v>1454</v>
      </c>
    </row>
    <row r="928" spans="1:5" x14ac:dyDescent="0.2">
      <c r="A928" s="378"/>
      <c r="B928" s="381"/>
      <c r="C928" s="382"/>
      <c r="D928" s="384"/>
      <c r="E928" s="316" t="s">
        <v>1455</v>
      </c>
    </row>
    <row r="929" spans="1:5" x14ac:dyDescent="0.2">
      <c r="A929" s="385" t="s">
        <v>1917</v>
      </c>
      <c r="B929" s="387" t="s">
        <v>1915</v>
      </c>
      <c r="C929" s="388"/>
      <c r="D929" s="391" t="s">
        <v>59</v>
      </c>
      <c r="E929" s="313" t="s">
        <v>1454</v>
      </c>
    </row>
    <row r="930" spans="1:5" x14ac:dyDescent="0.2">
      <c r="A930" s="386"/>
      <c r="B930" s="389"/>
      <c r="C930" s="390"/>
      <c r="D930" s="392"/>
      <c r="E930" s="314" t="s">
        <v>1455</v>
      </c>
    </row>
    <row r="931" spans="1:5" x14ac:dyDescent="0.2">
      <c r="A931" s="377" t="s">
        <v>1918</v>
      </c>
      <c r="B931" s="379" t="s">
        <v>1915</v>
      </c>
      <c r="C931" s="380"/>
      <c r="D931" s="383" t="s">
        <v>59</v>
      </c>
      <c r="E931" s="315" t="s">
        <v>1454</v>
      </c>
    </row>
    <row r="932" spans="1:5" x14ac:dyDescent="0.2">
      <c r="A932" s="378"/>
      <c r="B932" s="381"/>
      <c r="C932" s="382"/>
      <c r="D932" s="384"/>
      <c r="E932" s="316" t="s">
        <v>1455</v>
      </c>
    </row>
    <row r="933" spans="1:5" x14ac:dyDescent="0.2">
      <c r="A933" s="385" t="s">
        <v>1919</v>
      </c>
      <c r="B933" s="387" t="s">
        <v>1915</v>
      </c>
      <c r="C933" s="388"/>
      <c r="D933" s="391" t="s">
        <v>59</v>
      </c>
      <c r="E933" s="313" t="s">
        <v>1454</v>
      </c>
    </row>
    <row r="934" spans="1:5" x14ac:dyDescent="0.2">
      <c r="A934" s="386"/>
      <c r="B934" s="389"/>
      <c r="C934" s="390"/>
      <c r="D934" s="392"/>
      <c r="E934" s="314" t="s">
        <v>1455</v>
      </c>
    </row>
    <row r="935" spans="1:5" x14ac:dyDescent="0.2">
      <c r="A935" s="377" t="s">
        <v>1920</v>
      </c>
      <c r="B935" s="379" t="s">
        <v>1915</v>
      </c>
      <c r="C935" s="380"/>
      <c r="D935" s="383" t="s">
        <v>59</v>
      </c>
      <c r="E935" s="315" t="s">
        <v>1454</v>
      </c>
    </row>
    <row r="936" spans="1:5" x14ac:dyDescent="0.2">
      <c r="A936" s="378"/>
      <c r="B936" s="381"/>
      <c r="C936" s="382"/>
      <c r="D936" s="384"/>
      <c r="E936" s="316" t="s">
        <v>1455</v>
      </c>
    </row>
    <row r="937" spans="1:5" x14ac:dyDescent="0.2">
      <c r="A937" s="385" t="s">
        <v>1921</v>
      </c>
      <c r="B937" s="387" t="s">
        <v>1915</v>
      </c>
      <c r="C937" s="388"/>
      <c r="D937" s="391" t="s">
        <v>59</v>
      </c>
      <c r="E937" s="313" t="s">
        <v>1454</v>
      </c>
    </row>
    <row r="938" spans="1:5" x14ac:dyDescent="0.2">
      <c r="A938" s="386"/>
      <c r="B938" s="389"/>
      <c r="C938" s="390"/>
      <c r="D938" s="392"/>
      <c r="E938" s="314" t="s">
        <v>1455</v>
      </c>
    </row>
    <row r="939" spans="1:5" x14ac:dyDescent="0.2">
      <c r="A939" s="377" t="s">
        <v>1922</v>
      </c>
      <c r="B939" s="379" t="s">
        <v>1915</v>
      </c>
      <c r="C939" s="380"/>
      <c r="D939" s="383" t="s">
        <v>59</v>
      </c>
      <c r="E939" s="315" t="s">
        <v>1454</v>
      </c>
    </row>
    <row r="940" spans="1:5" x14ac:dyDescent="0.2">
      <c r="A940" s="378"/>
      <c r="B940" s="381"/>
      <c r="C940" s="382"/>
      <c r="D940" s="384"/>
      <c r="E940" s="316" t="s">
        <v>1455</v>
      </c>
    </row>
    <row r="941" spans="1:5" x14ac:dyDescent="0.2">
      <c r="A941" s="385" t="s">
        <v>1573</v>
      </c>
      <c r="B941" s="387" t="s">
        <v>1923</v>
      </c>
      <c r="C941" s="388"/>
      <c r="D941" s="391" t="s">
        <v>59</v>
      </c>
      <c r="E941" s="313" t="s">
        <v>1454</v>
      </c>
    </row>
    <row r="942" spans="1:5" x14ac:dyDescent="0.2">
      <c r="A942" s="386"/>
      <c r="B942" s="389"/>
      <c r="C942" s="390"/>
      <c r="D942" s="392"/>
      <c r="E942" s="314" t="s">
        <v>1455</v>
      </c>
    </row>
    <row r="943" spans="1:5" x14ac:dyDescent="0.2">
      <c r="A943" s="377" t="s">
        <v>1924</v>
      </c>
      <c r="B943" s="379" t="s">
        <v>1923</v>
      </c>
      <c r="C943" s="380"/>
      <c r="D943" s="383" t="s">
        <v>59</v>
      </c>
      <c r="E943" s="315" t="s">
        <v>1454</v>
      </c>
    </row>
    <row r="944" spans="1:5" x14ac:dyDescent="0.2">
      <c r="A944" s="378"/>
      <c r="B944" s="381"/>
      <c r="C944" s="382"/>
      <c r="D944" s="384"/>
      <c r="E944" s="316" t="s">
        <v>1455</v>
      </c>
    </row>
    <row r="945" spans="1:5" x14ac:dyDescent="0.2">
      <c r="A945" s="385" t="s">
        <v>1925</v>
      </c>
      <c r="B945" s="387" t="s">
        <v>1923</v>
      </c>
      <c r="C945" s="388"/>
      <c r="D945" s="391" t="s">
        <v>59</v>
      </c>
      <c r="E945" s="313" t="s">
        <v>1454</v>
      </c>
    </row>
    <row r="946" spans="1:5" x14ac:dyDescent="0.2">
      <c r="A946" s="386"/>
      <c r="B946" s="389"/>
      <c r="C946" s="390"/>
      <c r="D946" s="392"/>
      <c r="E946" s="314" t="s">
        <v>1455</v>
      </c>
    </row>
    <row r="947" spans="1:5" x14ac:dyDescent="0.2">
      <c r="A947" s="377" t="s">
        <v>1926</v>
      </c>
      <c r="B947" s="379" t="s">
        <v>1927</v>
      </c>
      <c r="C947" s="380"/>
      <c r="D947" s="383" t="s">
        <v>59</v>
      </c>
      <c r="E947" s="315" t="s">
        <v>1454</v>
      </c>
    </row>
    <row r="948" spans="1:5" x14ac:dyDescent="0.2">
      <c r="A948" s="378"/>
      <c r="B948" s="381"/>
      <c r="C948" s="382"/>
      <c r="D948" s="384"/>
      <c r="E948" s="316" t="s">
        <v>1455</v>
      </c>
    </row>
    <row r="949" spans="1:5" x14ac:dyDescent="0.2">
      <c r="A949" s="385" t="s">
        <v>1928</v>
      </c>
      <c r="B949" s="387" t="s">
        <v>1927</v>
      </c>
      <c r="C949" s="388"/>
      <c r="D949" s="391" t="s">
        <v>59</v>
      </c>
      <c r="E949" s="313" t="s">
        <v>1454</v>
      </c>
    </row>
    <row r="950" spans="1:5" x14ac:dyDescent="0.2">
      <c r="A950" s="386"/>
      <c r="B950" s="389"/>
      <c r="C950" s="390"/>
      <c r="D950" s="392"/>
      <c r="E950" s="314" t="s">
        <v>1455</v>
      </c>
    </row>
    <row r="951" spans="1:5" x14ac:dyDescent="0.2">
      <c r="A951" s="377" t="s">
        <v>1929</v>
      </c>
      <c r="B951" s="379" t="s">
        <v>1927</v>
      </c>
      <c r="C951" s="380"/>
      <c r="D951" s="383" t="s">
        <v>59</v>
      </c>
      <c r="E951" s="315" t="s">
        <v>1454</v>
      </c>
    </row>
    <row r="952" spans="1:5" x14ac:dyDescent="0.2">
      <c r="A952" s="378"/>
      <c r="B952" s="381"/>
      <c r="C952" s="382"/>
      <c r="D952" s="384"/>
      <c r="E952" s="316" t="s">
        <v>1455</v>
      </c>
    </row>
    <row r="953" spans="1:5" x14ac:dyDescent="0.2">
      <c r="A953" s="385" t="s">
        <v>1930</v>
      </c>
      <c r="B953" s="387" t="s">
        <v>1927</v>
      </c>
      <c r="C953" s="388"/>
      <c r="D953" s="391" t="s">
        <v>59</v>
      </c>
      <c r="E953" s="313" t="s">
        <v>1454</v>
      </c>
    </row>
    <row r="954" spans="1:5" x14ac:dyDescent="0.2">
      <c r="A954" s="386"/>
      <c r="B954" s="389"/>
      <c r="C954" s="390"/>
      <c r="D954" s="392"/>
      <c r="E954" s="314" t="s">
        <v>1455</v>
      </c>
    </row>
    <row r="955" spans="1:5" x14ac:dyDescent="0.2">
      <c r="A955" s="377" t="s">
        <v>1931</v>
      </c>
      <c r="B955" s="379" t="s">
        <v>1927</v>
      </c>
      <c r="C955" s="380"/>
      <c r="D955" s="383" t="s">
        <v>59</v>
      </c>
      <c r="E955" s="315" t="s">
        <v>1454</v>
      </c>
    </row>
    <row r="956" spans="1:5" x14ac:dyDescent="0.2">
      <c r="A956" s="378"/>
      <c r="B956" s="381"/>
      <c r="C956" s="382"/>
      <c r="D956" s="384"/>
      <c r="E956" s="316" t="s">
        <v>1455</v>
      </c>
    </row>
    <row r="957" spans="1:5" x14ac:dyDescent="0.2">
      <c r="A957" s="385" t="s">
        <v>1932</v>
      </c>
      <c r="B957" s="387" t="s">
        <v>1927</v>
      </c>
      <c r="C957" s="388"/>
      <c r="D957" s="391" t="s">
        <v>59</v>
      </c>
      <c r="E957" s="313" t="s">
        <v>1454</v>
      </c>
    </row>
    <row r="958" spans="1:5" x14ac:dyDescent="0.2">
      <c r="A958" s="386"/>
      <c r="B958" s="389"/>
      <c r="C958" s="390"/>
      <c r="D958" s="392"/>
      <c r="E958" s="314" t="s">
        <v>1455</v>
      </c>
    </row>
    <row r="959" spans="1:5" x14ac:dyDescent="0.2">
      <c r="A959" s="377" t="s">
        <v>1933</v>
      </c>
      <c r="B959" s="379" t="s">
        <v>1927</v>
      </c>
      <c r="C959" s="380"/>
      <c r="D959" s="383" t="s">
        <v>59</v>
      </c>
      <c r="E959" s="315" t="s">
        <v>1454</v>
      </c>
    </row>
    <row r="960" spans="1:5" x14ac:dyDescent="0.2">
      <c r="A960" s="378"/>
      <c r="B960" s="381"/>
      <c r="C960" s="382"/>
      <c r="D960" s="384"/>
      <c r="E960" s="316" t="s">
        <v>1455</v>
      </c>
    </row>
    <row r="961" spans="1:5" x14ac:dyDescent="0.2">
      <c r="A961" s="385" t="s">
        <v>1934</v>
      </c>
      <c r="B961" s="387" t="s">
        <v>1927</v>
      </c>
      <c r="C961" s="388"/>
      <c r="D961" s="391" t="s">
        <v>59</v>
      </c>
      <c r="E961" s="313" t="s">
        <v>1454</v>
      </c>
    </row>
    <row r="962" spans="1:5" x14ac:dyDescent="0.2">
      <c r="A962" s="386"/>
      <c r="B962" s="389"/>
      <c r="C962" s="390"/>
      <c r="D962" s="392"/>
      <c r="E962" s="314" t="s">
        <v>1455</v>
      </c>
    </row>
    <row r="963" spans="1:5" x14ac:dyDescent="0.2">
      <c r="A963" s="377" t="s">
        <v>1935</v>
      </c>
      <c r="B963" s="379" t="s">
        <v>1927</v>
      </c>
      <c r="C963" s="380"/>
      <c r="D963" s="383" t="s">
        <v>59</v>
      </c>
      <c r="E963" s="315" t="s">
        <v>1454</v>
      </c>
    </row>
    <row r="964" spans="1:5" x14ac:dyDescent="0.2">
      <c r="A964" s="378"/>
      <c r="B964" s="381"/>
      <c r="C964" s="382"/>
      <c r="D964" s="384"/>
      <c r="E964" s="316" t="s">
        <v>1455</v>
      </c>
    </row>
    <row r="965" spans="1:5" x14ac:dyDescent="0.2">
      <c r="A965" s="385" t="s">
        <v>1936</v>
      </c>
      <c r="B965" s="387" t="s">
        <v>1927</v>
      </c>
      <c r="C965" s="388"/>
      <c r="D965" s="391" t="s">
        <v>59</v>
      </c>
      <c r="E965" s="313" t="s">
        <v>1454</v>
      </c>
    </row>
    <row r="966" spans="1:5" x14ac:dyDescent="0.2">
      <c r="A966" s="386"/>
      <c r="B966" s="389"/>
      <c r="C966" s="390"/>
      <c r="D966" s="392"/>
      <c r="E966" s="314" t="s">
        <v>1455</v>
      </c>
    </row>
    <row r="967" spans="1:5" x14ac:dyDescent="0.2">
      <c r="A967" s="377" t="s">
        <v>1937</v>
      </c>
      <c r="B967" s="379" t="s">
        <v>1927</v>
      </c>
      <c r="C967" s="380"/>
      <c r="D967" s="383" t="s">
        <v>59</v>
      </c>
      <c r="E967" s="315" t="s">
        <v>1454</v>
      </c>
    </row>
    <row r="968" spans="1:5" x14ac:dyDescent="0.2">
      <c r="A968" s="378"/>
      <c r="B968" s="381"/>
      <c r="C968" s="382"/>
      <c r="D968" s="384"/>
      <c r="E968" s="316" t="s">
        <v>1455</v>
      </c>
    </row>
    <row r="969" spans="1:5" x14ac:dyDescent="0.2">
      <c r="A969" s="385" t="s">
        <v>1938</v>
      </c>
      <c r="B969" s="387" t="s">
        <v>1927</v>
      </c>
      <c r="C969" s="388"/>
      <c r="D969" s="391" t="s">
        <v>59</v>
      </c>
      <c r="E969" s="313" t="s">
        <v>1454</v>
      </c>
    </row>
    <row r="970" spans="1:5" x14ac:dyDescent="0.2">
      <c r="A970" s="386"/>
      <c r="B970" s="389"/>
      <c r="C970" s="390"/>
      <c r="D970" s="392"/>
      <c r="E970" s="314" t="s">
        <v>1455</v>
      </c>
    </row>
    <row r="971" spans="1:5" x14ac:dyDescent="0.2">
      <c r="A971" s="377" t="s">
        <v>1573</v>
      </c>
      <c r="B971" s="379" t="s">
        <v>1927</v>
      </c>
      <c r="C971" s="380"/>
      <c r="D971" s="383" t="s">
        <v>59</v>
      </c>
      <c r="E971" s="315" t="s">
        <v>1454</v>
      </c>
    </row>
    <row r="972" spans="1:5" x14ac:dyDescent="0.2">
      <c r="A972" s="378"/>
      <c r="B972" s="381"/>
      <c r="C972" s="382"/>
      <c r="D972" s="384"/>
      <c r="E972" s="316" t="s">
        <v>1455</v>
      </c>
    </row>
    <row r="973" spans="1:5" x14ac:dyDescent="0.2">
      <c r="A973" s="385" t="s">
        <v>1939</v>
      </c>
      <c r="B973" s="387" t="s">
        <v>1927</v>
      </c>
      <c r="C973" s="388"/>
      <c r="D973" s="391" t="s">
        <v>59</v>
      </c>
      <c r="E973" s="313" t="s">
        <v>1454</v>
      </c>
    </row>
    <row r="974" spans="1:5" x14ac:dyDescent="0.2">
      <c r="A974" s="386"/>
      <c r="B974" s="389"/>
      <c r="C974" s="390"/>
      <c r="D974" s="392"/>
      <c r="E974" s="314" t="s">
        <v>1455</v>
      </c>
    </row>
    <row r="975" spans="1:5" x14ac:dyDescent="0.2">
      <c r="A975" s="377" t="s">
        <v>1940</v>
      </c>
      <c r="B975" s="379" t="s">
        <v>1927</v>
      </c>
      <c r="C975" s="380"/>
      <c r="D975" s="383" t="s">
        <v>59</v>
      </c>
      <c r="E975" s="315" t="s">
        <v>1454</v>
      </c>
    </row>
    <row r="976" spans="1:5" x14ac:dyDescent="0.2">
      <c r="A976" s="378"/>
      <c r="B976" s="381"/>
      <c r="C976" s="382"/>
      <c r="D976" s="384"/>
      <c r="E976" s="316" t="s">
        <v>1455</v>
      </c>
    </row>
    <row r="977" spans="1:5" x14ac:dyDescent="0.2">
      <c r="A977" s="385" t="s">
        <v>1941</v>
      </c>
      <c r="B977" s="387" t="s">
        <v>1927</v>
      </c>
      <c r="C977" s="388"/>
      <c r="D977" s="391" t="s">
        <v>59</v>
      </c>
      <c r="E977" s="313" t="s">
        <v>1454</v>
      </c>
    </row>
    <row r="978" spans="1:5" x14ac:dyDescent="0.2">
      <c r="A978" s="386"/>
      <c r="B978" s="389"/>
      <c r="C978" s="390"/>
      <c r="D978" s="392"/>
      <c r="E978" s="314" t="s">
        <v>1455</v>
      </c>
    </row>
    <row r="979" spans="1:5" x14ac:dyDescent="0.2">
      <c r="A979" s="377" t="s">
        <v>1942</v>
      </c>
      <c r="B979" s="379" t="s">
        <v>1943</v>
      </c>
      <c r="C979" s="380"/>
      <c r="D979" s="383" t="s">
        <v>59</v>
      </c>
      <c r="E979" s="315" t="s">
        <v>1454</v>
      </c>
    </row>
    <row r="980" spans="1:5" x14ac:dyDescent="0.2">
      <c r="A980" s="378"/>
      <c r="B980" s="381"/>
      <c r="C980" s="382"/>
      <c r="D980" s="384"/>
      <c r="E980" s="316" t="s">
        <v>1455</v>
      </c>
    </row>
    <row r="981" spans="1:5" x14ac:dyDescent="0.2">
      <c r="A981" s="385" t="s">
        <v>1944</v>
      </c>
      <c r="B981" s="387" t="s">
        <v>1943</v>
      </c>
      <c r="C981" s="388"/>
      <c r="D981" s="391" t="s">
        <v>59</v>
      </c>
      <c r="E981" s="313" t="s">
        <v>1454</v>
      </c>
    </row>
    <row r="982" spans="1:5" x14ac:dyDescent="0.2">
      <c r="A982" s="386"/>
      <c r="B982" s="389"/>
      <c r="C982" s="390"/>
      <c r="D982" s="392"/>
      <c r="E982" s="314" t="s">
        <v>1455</v>
      </c>
    </row>
    <row r="983" spans="1:5" x14ac:dyDescent="0.2">
      <c r="A983" s="377" t="s">
        <v>1945</v>
      </c>
      <c r="B983" s="379" t="s">
        <v>1943</v>
      </c>
      <c r="C983" s="380"/>
      <c r="D983" s="383" t="s">
        <v>59</v>
      </c>
      <c r="E983" s="315" t="s">
        <v>1454</v>
      </c>
    </row>
    <row r="984" spans="1:5" x14ac:dyDescent="0.2">
      <c r="A984" s="378"/>
      <c r="B984" s="381"/>
      <c r="C984" s="382"/>
      <c r="D984" s="384"/>
      <c r="E984" s="316" t="s">
        <v>1455</v>
      </c>
    </row>
    <row r="985" spans="1:5" x14ac:dyDescent="0.2">
      <c r="A985" s="385" t="s">
        <v>1946</v>
      </c>
      <c r="B985" s="387" t="s">
        <v>1943</v>
      </c>
      <c r="C985" s="388"/>
      <c r="D985" s="391" t="s">
        <v>59</v>
      </c>
      <c r="E985" s="313" t="s">
        <v>1454</v>
      </c>
    </row>
    <row r="986" spans="1:5" x14ac:dyDescent="0.2">
      <c r="A986" s="386"/>
      <c r="B986" s="389"/>
      <c r="C986" s="390"/>
      <c r="D986" s="392"/>
      <c r="E986" s="314" t="s">
        <v>1455</v>
      </c>
    </row>
    <row r="987" spans="1:5" x14ac:dyDescent="0.2">
      <c r="A987" s="377" t="s">
        <v>1947</v>
      </c>
      <c r="B987" s="379" t="s">
        <v>1943</v>
      </c>
      <c r="C987" s="380"/>
      <c r="D987" s="383" t="s">
        <v>59</v>
      </c>
      <c r="E987" s="315" t="s">
        <v>1454</v>
      </c>
    </row>
    <row r="988" spans="1:5" x14ac:dyDescent="0.2">
      <c r="A988" s="378"/>
      <c r="B988" s="381"/>
      <c r="C988" s="382"/>
      <c r="D988" s="384"/>
      <c r="E988" s="316" t="s">
        <v>1455</v>
      </c>
    </row>
    <row r="989" spans="1:5" x14ac:dyDescent="0.2">
      <c r="A989" s="385" t="s">
        <v>1948</v>
      </c>
      <c r="B989" s="387" t="s">
        <v>1949</v>
      </c>
      <c r="C989" s="388"/>
      <c r="D989" s="391" t="s">
        <v>59</v>
      </c>
      <c r="E989" s="313" t="s">
        <v>1454</v>
      </c>
    </row>
    <row r="990" spans="1:5" x14ac:dyDescent="0.2">
      <c r="A990" s="386"/>
      <c r="B990" s="389"/>
      <c r="C990" s="390"/>
      <c r="D990" s="392"/>
      <c r="E990" s="314" t="s">
        <v>1455</v>
      </c>
    </row>
    <row r="991" spans="1:5" x14ac:dyDescent="0.2">
      <c r="A991" s="377" t="s">
        <v>1950</v>
      </c>
      <c r="B991" s="379" t="s">
        <v>1949</v>
      </c>
      <c r="C991" s="380"/>
      <c r="D991" s="383" t="s">
        <v>59</v>
      </c>
      <c r="E991" s="315" t="s">
        <v>1454</v>
      </c>
    </row>
    <row r="992" spans="1:5" x14ac:dyDescent="0.2">
      <c r="A992" s="378"/>
      <c r="B992" s="381"/>
      <c r="C992" s="382"/>
      <c r="D992" s="384"/>
      <c r="E992" s="316" t="s">
        <v>1455</v>
      </c>
    </row>
    <row r="993" spans="1:5" x14ac:dyDescent="0.2">
      <c r="A993" s="385" t="s">
        <v>1951</v>
      </c>
      <c r="B993" s="387" t="s">
        <v>1949</v>
      </c>
      <c r="C993" s="388"/>
      <c r="D993" s="391" t="s">
        <v>59</v>
      </c>
      <c r="E993" s="313" t="s">
        <v>1454</v>
      </c>
    </row>
    <row r="994" spans="1:5" x14ac:dyDescent="0.2">
      <c r="A994" s="386"/>
      <c r="B994" s="389"/>
      <c r="C994" s="390"/>
      <c r="D994" s="392"/>
      <c r="E994" s="314" t="s">
        <v>1455</v>
      </c>
    </row>
    <row r="995" spans="1:5" x14ac:dyDescent="0.2">
      <c r="A995" s="377" t="s">
        <v>1952</v>
      </c>
      <c r="B995" s="379" t="s">
        <v>1949</v>
      </c>
      <c r="C995" s="380"/>
      <c r="D995" s="383" t="s">
        <v>59</v>
      </c>
      <c r="E995" s="315" t="s">
        <v>1454</v>
      </c>
    </row>
    <row r="996" spans="1:5" x14ac:dyDescent="0.2">
      <c r="A996" s="378"/>
      <c r="B996" s="381"/>
      <c r="C996" s="382"/>
      <c r="D996" s="384"/>
      <c r="E996" s="316" t="s">
        <v>1455</v>
      </c>
    </row>
    <row r="997" spans="1:5" x14ac:dyDescent="0.2">
      <c r="A997" s="385" t="s">
        <v>1953</v>
      </c>
      <c r="B997" s="387" t="s">
        <v>1949</v>
      </c>
      <c r="C997" s="388"/>
      <c r="D997" s="391" t="s">
        <v>59</v>
      </c>
      <c r="E997" s="313" t="s">
        <v>1454</v>
      </c>
    </row>
    <row r="998" spans="1:5" x14ac:dyDescent="0.2">
      <c r="A998" s="386"/>
      <c r="B998" s="389"/>
      <c r="C998" s="390"/>
      <c r="D998" s="392"/>
      <c r="E998" s="314" t="s">
        <v>1455</v>
      </c>
    </row>
    <row r="999" spans="1:5" x14ac:dyDescent="0.2">
      <c r="A999" s="377" t="s">
        <v>1954</v>
      </c>
      <c r="B999" s="379" t="s">
        <v>1949</v>
      </c>
      <c r="C999" s="380"/>
      <c r="D999" s="383" t="s">
        <v>59</v>
      </c>
      <c r="E999" s="315" t="s">
        <v>1454</v>
      </c>
    </row>
    <row r="1000" spans="1:5" x14ac:dyDescent="0.2">
      <c r="A1000" s="378"/>
      <c r="B1000" s="381"/>
      <c r="C1000" s="382"/>
      <c r="D1000" s="384"/>
      <c r="E1000" s="316" t="s">
        <v>1455</v>
      </c>
    </row>
    <row r="1001" spans="1:5" x14ac:dyDescent="0.2">
      <c r="A1001" s="385" t="s">
        <v>1955</v>
      </c>
      <c r="B1001" s="387" t="s">
        <v>1949</v>
      </c>
      <c r="C1001" s="388"/>
      <c r="D1001" s="391" t="s">
        <v>59</v>
      </c>
      <c r="E1001" s="313" t="s">
        <v>1454</v>
      </c>
    </row>
    <row r="1002" spans="1:5" x14ac:dyDescent="0.2">
      <c r="A1002" s="386"/>
      <c r="B1002" s="389"/>
      <c r="C1002" s="390"/>
      <c r="D1002" s="392"/>
      <c r="E1002" s="314" t="s">
        <v>1455</v>
      </c>
    </row>
    <row r="1003" spans="1:5" x14ac:dyDescent="0.2">
      <c r="A1003" s="377" t="s">
        <v>1956</v>
      </c>
      <c r="B1003" s="379" t="s">
        <v>1949</v>
      </c>
      <c r="C1003" s="380"/>
      <c r="D1003" s="383" t="s">
        <v>59</v>
      </c>
      <c r="E1003" s="315" t="s">
        <v>1454</v>
      </c>
    </row>
    <row r="1004" spans="1:5" x14ac:dyDescent="0.2">
      <c r="A1004" s="378"/>
      <c r="B1004" s="381"/>
      <c r="C1004" s="382"/>
      <c r="D1004" s="384"/>
      <c r="E1004" s="316" t="s">
        <v>1455</v>
      </c>
    </row>
    <row r="1005" spans="1:5" x14ac:dyDescent="0.2">
      <c r="A1005" s="385" t="s">
        <v>1957</v>
      </c>
      <c r="B1005" s="387" t="s">
        <v>1958</v>
      </c>
      <c r="C1005" s="388"/>
      <c r="D1005" s="391" t="s">
        <v>59</v>
      </c>
      <c r="E1005" s="313" t="s">
        <v>1454</v>
      </c>
    </row>
    <row r="1006" spans="1:5" x14ac:dyDescent="0.2">
      <c r="A1006" s="386"/>
      <c r="B1006" s="389"/>
      <c r="C1006" s="390"/>
      <c r="D1006" s="392"/>
      <c r="E1006" s="314" t="s">
        <v>1455</v>
      </c>
    </row>
    <row r="1007" spans="1:5" x14ac:dyDescent="0.2">
      <c r="A1007" s="377" t="s">
        <v>1466</v>
      </c>
      <c r="B1007" s="379" t="s">
        <v>1958</v>
      </c>
      <c r="C1007" s="380"/>
      <c r="D1007" s="383" t="s">
        <v>59</v>
      </c>
      <c r="E1007" s="315" t="s">
        <v>1454</v>
      </c>
    </row>
    <row r="1008" spans="1:5" x14ac:dyDescent="0.2">
      <c r="A1008" s="378"/>
      <c r="B1008" s="381"/>
      <c r="C1008" s="382"/>
      <c r="D1008" s="384"/>
      <c r="E1008" s="316" t="s">
        <v>1455</v>
      </c>
    </row>
    <row r="1009" spans="1:5" x14ac:dyDescent="0.2">
      <c r="A1009" s="385" t="s">
        <v>1959</v>
      </c>
      <c r="B1009" s="387" t="s">
        <v>1958</v>
      </c>
      <c r="C1009" s="388"/>
      <c r="D1009" s="391" t="s">
        <v>59</v>
      </c>
      <c r="E1009" s="313" t="s">
        <v>1454</v>
      </c>
    </row>
    <row r="1010" spans="1:5" x14ac:dyDescent="0.2">
      <c r="A1010" s="386"/>
      <c r="B1010" s="389"/>
      <c r="C1010" s="390"/>
      <c r="D1010" s="392"/>
      <c r="E1010" s="314" t="s">
        <v>1455</v>
      </c>
    </row>
    <row r="1011" spans="1:5" x14ac:dyDescent="0.2">
      <c r="A1011" s="377" t="s">
        <v>1960</v>
      </c>
      <c r="B1011" s="379" t="s">
        <v>1958</v>
      </c>
      <c r="C1011" s="380"/>
      <c r="D1011" s="383" t="s">
        <v>59</v>
      </c>
      <c r="E1011" s="315" t="s">
        <v>1454</v>
      </c>
    </row>
    <row r="1012" spans="1:5" x14ac:dyDescent="0.2">
      <c r="A1012" s="378"/>
      <c r="B1012" s="381"/>
      <c r="C1012" s="382"/>
      <c r="D1012" s="384"/>
      <c r="E1012" s="316" t="s">
        <v>1455</v>
      </c>
    </row>
    <row r="1013" spans="1:5" x14ac:dyDescent="0.2">
      <c r="A1013" s="385" t="s">
        <v>1961</v>
      </c>
      <c r="B1013" s="387" t="s">
        <v>1958</v>
      </c>
      <c r="C1013" s="388"/>
      <c r="D1013" s="391" t="s">
        <v>59</v>
      </c>
      <c r="E1013" s="313" t="s">
        <v>1454</v>
      </c>
    </row>
    <row r="1014" spans="1:5" x14ac:dyDescent="0.2">
      <c r="A1014" s="386"/>
      <c r="B1014" s="389"/>
      <c r="C1014" s="390"/>
      <c r="D1014" s="392"/>
      <c r="E1014" s="314" t="s">
        <v>1455</v>
      </c>
    </row>
    <row r="1015" spans="1:5" x14ac:dyDescent="0.2">
      <c r="A1015" s="377" t="s">
        <v>1962</v>
      </c>
      <c r="B1015" s="379" t="s">
        <v>1958</v>
      </c>
      <c r="C1015" s="380"/>
      <c r="D1015" s="383" t="s">
        <v>59</v>
      </c>
      <c r="E1015" s="315" t="s">
        <v>1454</v>
      </c>
    </row>
    <row r="1016" spans="1:5" x14ac:dyDescent="0.2">
      <c r="A1016" s="378"/>
      <c r="B1016" s="381"/>
      <c r="C1016" s="382"/>
      <c r="D1016" s="384"/>
      <c r="E1016" s="316" t="s">
        <v>1455</v>
      </c>
    </row>
    <row r="1017" spans="1:5" x14ac:dyDescent="0.2">
      <c r="A1017" s="385" t="s">
        <v>1963</v>
      </c>
      <c r="B1017" s="387" t="s">
        <v>1958</v>
      </c>
      <c r="C1017" s="388"/>
      <c r="D1017" s="391" t="s">
        <v>59</v>
      </c>
      <c r="E1017" s="313" t="s">
        <v>1454</v>
      </c>
    </row>
    <row r="1018" spans="1:5" x14ac:dyDescent="0.2">
      <c r="A1018" s="386"/>
      <c r="B1018" s="389"/>
      <c r="C1018" s="390"/>
      <c r="D1018" s="392"/>
      <c r="E1018" s="314" t="s">
        <v>1455</v>
      </c>
    </row>
    <row r="1019" spans="1:5" x14ac:dyDescent="0.2">
      <c r="A1019" s="377" t="s">
        <v>1964</v>
      </c>
      <c r="B1019" s="379" t="s">
        <v>1958</v>
      </c>
      <c r="C1019" s="380"/>
      <c r="D1019" s="383" t="s">
        <v>59</v>
      </c>
      <c r="E1019" s="315" t="s">
        <v>1454</v>
      </c>
    </row>
    <row r="1020" spans="1:5" x14ac:dyDescent="0.2">
      <c r="A1020" s="378"/>
      <c r="B1020" s="381"/>
      <c r="C1020" s="382"/>
      <c r="D1020" s="384"/>
      <c r="E1020" s="316" t="s">
        <v>1455</v>
      </c>
    </row>
    <row r="1021" spans="1:5" x14ac:dyDescent="0.2">
      <c r="A1021" s="385" t="s">
        <v>1965</v>
      </c>
      <c r="B1021" s="387" t="s">
        <v>1958</v>
      </c>
      <c r="C1021" s="388"/>
      <c r="D1021" s="391" t="s">
        <v>59</v>
      </c>
      <c r="E1021" s="313" t="s">
        <v>1454</v>
      </c>
    </row>
    <row r="1022" spans="1:5" x14ac:dyDescent="0.2">
      <c r="A1022" s="386"/>
      <c r="B1022" s="389"/>
      <c r="C1022" s="390"/>
      <c r="D1022" s="392"/>
      <c r="E1022" s="314" t="s">
        <v>1455</v>
      </c>
    </row>
    <row r="1023" spans="1:5" x14ac:dyDescent="0.2">
      <c r="A1023" s="377" t="s">
        <v>1966</v>
      </c>
      <c r="B1023" s="379" t="s">
        <v>1958</v>
      </c>
      <c r="C1023" s="380"/>
      <c r="D1023" s="383" t="s">
        <v>59</v>
      </c>
      <c r="E1023" s="315" t="s">
        <v>1454</v>
      </c>
    </row>
    <row r="1024" spans="1:5" x14ac:dyDescent="0.2">
      <c r="A1024" s="378"/>
      <c r="B1024" s="381"/>
      <c r="C1024" s="382"/>
      <c r="D1024" s="384"/>
      <c r="E1024" s="316" t="s">
        <v>1455</v>
      </c>
    </row>
    <row r="1025" spans="1:5" x14ac:dyDescent="0.2">
      <c r="A1025" s="385" t="s">
        <v>1967</v>
      </c>
      <c r="B1025" s="387" t="s">
        <v>1968</v>
      </c>
      <c r="C1025" s="388"/>
      <c r="D1025" s="391" t="s">
        <v>59</v>
      </c>
      <c r="E1025" s="313" t="s">
        <v>1454</v>
      </c>
    </row>
    <row r="1026" spans="1:5" x14ac:dyDescent="0.2">
      <c r="A1026" s="386"/>
      <c r="B1026" s="389"/>
      <c r="C1026" s="390"/>
      <c r="D1026" s="392"/>
      <c r="E1026" s="314" t="s">
        <v>1455</v>
      </c>
    </row>
    <row r="1027" spans="1:5" x14ac:dyDescent="0.2">
      <c r="A1027" s="377" t="s">
        <v>1969</v>
      </c>
      <c r="B1027" s="379" t="s">
        <v>1968</v>
      </c>
      <c r="C1027" s="380"/>
      <c r="D1027" s="383" t="s">
        <v>59</v>
      </c>
      <c r="E1027" s="315" t="s">
        <v>1454</v>
      </c>
    </row>
    <row r="1028" spans="1:5" x14ac:dyDescent="0.2">
      <c r="A1028" s="378"/>
      <c r="B1028" s="381"/>
      <c r="C1028" s="382"/>
      <c r="D1028" s="384"/>
      <c r="E1028" s="316" t="s">
        <v>1455</v>
      </c>
    </row>
    <row r="1029" spans="1:5" x14ac:dyDescent="0.2">
      <c r="A1029" s="385" t="s">
        <v>1970</v>
      </c>
      <c r="B1029" s="387" t="s">
        <v>1968</v>
      </c>
      <c r="C1029" s="388"/>
      <c r="D1029" s="391" t="s">
        <v>59</v>
      </c>
      <c r="E1029" s="313" t="s">
        <v>1454</v>
      </c>
    </row>
    <row r="1030" spans="1:5" x14ac:dyDescent="0.2">
      <c r="A1030" s="386"/>
      <c r="B1030" s="389"/>
      <c r="C1030" s="390"/>
      <c r="D1030" s="392"/>
      <c r="E1030" s="314" t="s">
        <v>1455</v>
      </c>
    </row>
    <row r="1031" spans="1:5" x14ac:dyDescent="0.2">
      <c r="A1031" s="377" t="s">
        <v>1971</v>
      </c>
      <c r="B1031" s="379" t="s">
        <v>1968</v>
      </c>
      <c r="C1031" s="380"/>
      <c r="D1031" s="383" t="s">
        <v>59</v>
      </c>
      <c r="E1031" s="315" t="s">
        <v>1454</v>
      </c>
    </row>
    <row r="1032" spans="1:5" x14ac:dyDescent="0.2">
      <c r="A1032" s="378"/>
      <c r="B1032" s="381"/>
      <c r="C1032" s="382"/>
      <c r="D1032" s="384"/>
      <c r="E1032" s="316" t="s">
        <v>1455</v>
      </c>
    </row>
    <row r="1033" spans="1:5" x14ac:dyDescent="0.2">
      <c r="A1033" s="385" t="s">
        <v>1972</v>
      </c>
      <c r="B1033" s="387" t="s">
        <v>1968</v>
      </c>
      <c r="C1033" s="388"/>
      <c r="D1033" s="391" t="s">
        <v>59</v>
      </c>
      <c r="E1033" s="313" t="s">
        <v>1454</v>
      </c>
    </row>
    <row r="1034" spans="1:5" x14ac:dyDescent="0.2">
      <c r="A1034" s="386"/>
      <c r="B1034" s="389"/>
      <c r="C1034" s="390"/>
      <c r="D1034" s="392"/>
      <c r="E1034" s="314" t="s">
        <v>1455</v>
      </c>
    </row>
    <row r="1035" spans="1:5" x14ac:dyDescent="0.2">
      <c r="A1035" s="377" t="s">
        <v>1973</v>
      </c>
      <c r="B1035" s="379" t="s">
        <v>1968</v>
      </c>
      <c r="C1035" s="380"/>
      <c r="D1035" s="383" t="s">
        <v>59</v>
      </c>
      <c r="E1035" s="315" t="s">
        <v>1454</v>
      </c>
    </row>
    <row r="1036" spans="1:5" x14ac:dyDescent="0.2">
      <c r="A1036" s="378"/>
      <c r="B1036" s="381"/>
      <c r="C1036" s="382"/>
      <c r="D1036" s="384"/>
      <c r="E1036" s="316" t="s">
        <v>1455</v>
      </c>
    </row>
    <row r="1037" spans="1:5" x14ac:dyDescent="0.2">
      <c r="A1037" s="385" t="s">
        <v>1974</v>
      </c>
      <c r="B1037" s="387" t="s">
        <v>1968</v>
      </c>
      <c r="C1037" s="388"/>
      <c r="D1037" s="391" t="s">
        <v>59</v>
      </c>
      <c r="E1037" s="313" t="s">
        <v>1454</v>
      </c>
    </row>
    <row r="1038" spans="1:5" x14ac:dyDescent="0.2">
      <c r="A1038" s="386"/>
      <c r="B1038" s="389"/>
      <c r="C1038" s="390"/>
      <c r="D1038" s="392"/>
      <c r="E1038" s="314" t="s">
        <v>1455</v>
      </c>
    </row>
    <row r="1039" spans="1:5" x14ac:dyDescent="0.2">
      <c r="A1039" s="377" t="s">
        <v>1975</v>
      </c>
      <c r="B1039" s="379" t="s">
        <v>1968</v>
      </c>
      <c r="C1039" s="380"/>
      <c r="D1039" s="383" t="s">
        <v>59</v>
      </c>
      <c r="E1039" s="315" t="s">
        <v>1454</v>
      </c>
    </row>
    <row r="1040" spans="1:5" x14ac:dyDescent="0.2">
      <c r="A1040" s="378"/>
      <c r="B1040" s="381"/>
      <c r="C1040" s="382"/>
      <c r="D1040" s="384"/>
      <c r="E1040" s="316" t="s">
        <v>1455</v>
      </c>
    </row>
    <row r="1041" spans="1:5" x14ac:dyDescent="0.2">
      <c r="A1041" s="385" t="s">
        <v>1976</v>
      </c>
      <c r="B1041" s="387" t="s">
        <v>1968</v>
      </c>
      <c r="C1041" s="388"/>
      <c r="D1041" s="391" t="s">
        <v>59</v>
      </c>
      <c r="E1041" s="313" t="s">
        <v>1454</v>
      </c>
    </row>
    <row r="1042" spans="1:5" x14ac:dyDescent="0.2">
      <c r="A1042" s="386"/>
      <c r="B1042" s="389"/>
      <c r="C1042" s="390"/>
      <c r="D1042" s="392"/>
      <c r="E1042" s="314" t="s">
        <v>1455</v>
      </c>
    </row>
    <row r="1043" spans="1:5" x14ac:dyDescent="0.2">
      <c r="A1043" s="377" t="s">
        <v>1977</v>
      </c>
      <c r="B1043" s="379" t="s">
        <v>1968</v>
      </c>
      <c r="C1043" s="380"/>
      <c r="D1043" s="383" t="s">
        <v>59</v>
      </c>
      <c r="E1043" s="315" t="s">
        <v>1454</v>
      </c>
    </row>
    <row r="1044" spans="1:5" x14ac:dyDescent="0.2">
      <c r="A1044" s="378"/>
      <c r="B1044" s="381"/>
      <c r="C1044" s="382"/>
      <c r="D1044" s="384"/>
      <c r="E1044" s="316" t="s">
        <v>1455</v>
      </c>
    </row>
    <row r="1045" spans="1:5" x14ac:dyDescent="0.2">
      <c r="A1045" s="385" t="s">
        <v>1978</v>
      </c>
      <c r="B1045" s="387" t="s">
        <v>1968</v>
      </c>
      <c r="C1045" s="388"/>
      <c r="D1045" s="391" t="s">
        <v>59</v>
      </c>
      <c r="E1045" s="313" t="s">
        <v>1454</v>
      </c>
    </row>
    <row r="1046" spans="1:5" x14ac:dyDescent="0.2">
      <c r="A1046" s="386"/>
      <c r="B1046" s="389"/>
      <c r="C1046" s="390"/>
      <c r="D1046" s="392"/>
      <c r="E1046" s="314" t="s">
        <v>1455</v>
      </c>
    </row>
    <row r="1047" spans="1:5" x14ac:dyDescent="0.2">
      <c r="A1047" s="377" t="s">
        <v>1979</v>
      </c>
      <c r="B1047" s="379" t="s">
        <v>1968</v>
      </c>
      <c r="C1047" s="380"/>
      <c r="D1047" s="383" t="s">
        <v>59</v>
      </c>
      <c r="E1047" s="315" t="s">
        <v>1454</v>
      </c>
    </row>
    <row r="1048" spans="1:5" x14ac:dyDescent="0.2">
      <c r="A1048" s="378"/>
      <c r="B1048" s="381"/>
      <c r="C1048" s="382"/>
      <c r="D1048" s="384"/>
      <c r="E1048" s="316" t="s">
        <v>1455</v>
      </c>
    </row>
    <row r="1049" spans="1:5" x14ac:dyDescent="0.2">
      <c r="A1049" s="385" t="s">
        <v>1980</v>
      </c>
      <c r="B1049" s="387" t="s">
        <v>1968</v>
      </c>
      <c r="C1049" s="388"/>
      <c r="D1049" s="391" t="s">
        <v>59</v>
      </c>
      <c r="E1049" s="313" t="s">
        <v>1454</v>
      </c>
    </row>
    <row r="1050" spans="1:5" x14ac:dyDescent="0.2">
      <c r="A1050" s="386"/>
      <c r="B1050" s="389"/>
      <c r="C1050" s="390"/>
      <c r="D1050" s="392"/>
      <c r="E1050" s="314" t="s">
        <v>1455</v>
      </c>
    </row>
    <row r="1051" spans="1:5" x14ac:dyDescent="0.2">
      <c r="A1051" s="377" t="s">
        <v>1981</v>
      </c>
      <c r="B1051" s="379" t="s">
        <v>1968</v>
      </c>
      <c r="C1051" s="380"/>
      <c r="D1051" s="383" t="s">
        <v>59</v>
      </c>
      <c r="E1051" s="315" t="s">
        <v>1454</v>
      </c>
    </row>
    <row r="1052" spans="1:5" x14ac:dyDescent="0.2">
      <c r="A1052" s="378"/>
      <c r="B1052" s="381"/>
      <c r="C1052" s="382"/>
      <c r="D1052" s="384"/>
      <c r="E1052" s="316" t="s">
        <v>1455</v>
      </c>
    </row>
    <row r="1053" spans="1:5" x14ac:dyDescent="0.2">
      <c r="A1053" s="385" t="s">
        <v>1982</v>
      </c>
      <c r="B1053" s="387" t="s">
        <v>1968</v>
      </c>
      <c r="C1053" s="388"/>
      <c r="D1053" s="391" t="s">
        <v>59</v>
      </c>
      <c r="E1053" s="313" t="s">
        <v>1454</v>
      </c>
    </row>
    <row r="1054" spans="1:5" x14ac:dyDescent="0.2">
      <c r="A1054" s="386"/>
      <c r="B1054" s="389"/>
      <c r="C1054" s="390"/>
      <c r="D1054" s="392"/>
      <c r="E1054" s="314" t="s">
        <v>1455</v>
      </c>
    </row>
    <row r="1055" spans="1:5" x14ac:dyDescent="0.2">
      <c r="A1055" s="377" t="s">
        <v>1983</v>
      </c>
      <c r="B1055" s="379" t="s">
        <v>1968</v>
      </c>
      <c r="C1055" s="380"/>
      <c r="D1055" s="383" t="s">
        <v>59</v>
      </c>
      <c r="E1055" s="315" t="s">
        <v>1454</v>
      </c>
    </row>
    <row r="1056" spans="1:5" x14ac:dyDescent="0.2">
      <c r="A1056" s="378"/>
      <c r="B1056" s="381"/>
      <c r="C1056" s="382"/>
      <c r="D1056" s="384"/>
      <c r="E1056" s="316" t="s">
        <v>1455</v>
      </c>
    </row>
    <row r="1057" spans="1:5" x14ac:dyDescent="0.2">
      <c r="A1057" s="385" t="s">
        <v>1984</v>
      </c>
      <c r="B1057" s="387" t="s">
        <v>1968</v>
      </c>
      <c r="C1057" s="388"/>
      <c r="D1057" s="391" t="s">
        <v>59</v>
      </c>
      <c r="E1057" s="313" t="s">
        <v>1454</v>
      </c>
    </row>
    <row r="1058" spans="1:5" x14ac:dyDescent="0.2">
      <c r="A1058" s="386"/>
      <c r="B1058" s="389"/>
      <c r="C1058" s="390"/>
      <c r="D1058" s="392"/>
      <c r="E1058" s="314" t="s">
        <v>1455</v>
      </c>
    </row>
    <row r="1059" spans="1:5" x14ac:dyDescent="0.2">
      <c r="A1059" s="377" t="s">
        <v>1985</v>
      </c>
      <c r="B1059" s="379" t="s">
        <v>1968</v>
      </c>
      <c r="C1059" s="380"/>
      <c r="D1059" s="383" t="s">
        <v>59</v>
      </c>
      <c r="E1059" s="315" t="s">
        <v>1454</v>
      </c>
    </row>
    <row r="1060" spans="1:5" x14ac:dyDescent="0.2">
      <c r="A1060" s="378"/>
      <c r="B1060" s="381"/>
      <c r="C1060" s="382"/>
      <c r="D1060" s="384"/>
      <c r="E1060" s="316" t="s">
        <v>1455</v>
      </c>
    </row>
    <row r="1061" spans="1:5" x14ac:dyDescent="0.2">
      <c r="A1061" s="385" t="s">
        <v>1986</v>
      </c>
      <c r="B1061" s="387" t="s">
        <v>1968</v>
      </c>
      <c r="C1061" s="388"/>
      <c r="D1061" s="391" t="s">
        <v>59</v>
      </c>
      <c r="E1061" s="313" t="s">
        <v>1454</v>
      </c>
    </row>
    <row r="1062" spans="1:5" x14ac:dyDescent="0.2">
      <c r="A1062" s="386"/>
      <c r="B1062" s="389"/>
      <c r="C1062" s="390"/>
      <c r="D1062" s="392"/>
      <c r="E1062" s="314" t="s">
        <v>1455</v>
      </c>
    </row>
    <row r="1063" spans="1:5" x14ac:dyDescent="0.2">
      <c r="A1063" s="377" t="s">
        <v>1987</v>
      </c>
      <c r="B1063" s="379" t="s">
        <v>1988</v>
      </c>
      <c r="C1063" s="380"/>
      <c r="D1063" s="383" t="s">
        <v>59</v>
      </c>
      <c r="E1063" s="315" t="s">
        <v>1454</v>
      </c>
    </row>
    <row r="1064" spans="1:5" x14ac:dyDescent="0.2">
      <c r="A1064" s="378"/>
      <c r="B1064" s="381"/>
      <c r="C1064" s="382"/>
      <c r="D1064" s="384"/>
      <c r="E1064" s="316" t="s">
        <v>1455</v>
      </c>
    </row>
    <row r="1065" spans="1:5" x14ac:dyDescent="0.2">
      <c r="A1065" s="385" t="s">
        <v>1989</v>
      </c>
      <c r="B1065" s="387" t="s">
        <v>1988</v>
      </c>
      <c r="C1065" s="388"/>
      <c r="D1065" s="391" t="s">
        <v>59</v>
      </c>
      <c r="E1065" s="313" t="s">
        <v>1454</v>
      </c>
    </row>
    <row r="1066" spans="1:5" x14ac:dyDescent="0.2">
      <c r="A1066" s="386"/>
      <c r="B1066" s="389"/>
      <c r="C1066" s="390"/>
      <c r="D1066" s="392"/>
      <c r="E1066" s="314" t="s">
        <v>1455</v>
      </c>
    </row>
    <row r="1067" spans="1:5" x14ac:dyDescent="0.2">
      <c r="A1067" s="377" t="s">
        <v>1990</v>
      </c>
      <c r="B1067" s="379" t="s">
        <v>1988</v>
      </c>
      <c r="C1067" s="380"/>
      <c r="D1067" s="383" t="s">
        <v>59</v>
      </c>
      <c r="E1067" s="315" t="s">
        <v>1454</v>
      </c>
    </row>
    <row r="1068" spans="1:5" x14ac:dyDescent="0.2">
      <c r="A1068" s="378"/>
      <c r="B1068" s="381"/>
      <c r="C1068" s="382"/>
      <c r="D1068" s="384"/>
      <c r="E1068" s="316" t="s">
        <v>1455</v>
      </c>
    </row>
    <row r="1069" spans="1:5" x14ac:dyDescent="0.2">
      <c r="A1069" s="385" t="s">
        <v>1941</v>
      </c>
      <c r="B1069" s="387" t="s">
        <v>1988</v>
      </c>
      <c r="C1069" s="388"/>
      <c r="D1069" s="391" t="s">
        <v>59</v>
      </c>
      <c r="E1069" s="313" t="s">
        <v>1454</v>
      </c>
    </row>
    <row r="1070" spans="1:5" x14ac:dyDescent="0.2">
      <c r="A1070" s="386"/>
      <c r="B1070" s="389"/>
      <c r="C1070" s="390"/>
      <c r="D1070" s="392"/>
      <c r="E1070" s="314" t="s">
        <v>1455</v>
      </c>
    </row>
    <row r="1071" spans="1:5" x14ac:dyDescent="0.2">
      <c r="A1071" s="377" t="s">
        <v>1991</v>
      </c>
      <c r="B1071" s="379" t="s">
        <v>1992</v>
      </c>
      <c r="C1071" s="380"/>
      <c r="D1071" s="383" t="s">
        <v>59</v>
      </c>
      <c r="E1071" s="315" t="s">
        <v>1454</v>
      </c>
    </row>
    <row r="1072" spans="1:5" x14ac:dyDescent="0.2">
      <c r="A1072" s="378"/>
      <c r="B1072" s="381"/>
      <c r="C1072" s="382"/>
      <c r="D1072" s="384"/>
      <c r="E1072" s="316" t="s">
        <v>1455</v>
      </c>
    </row>
    <row r="1073" spans="1:5" x14ac:dyDescent="0.2">
      <c r="A1073" s="385" t="s">
        <v>1993</v>
      </c>
      <c r="B1073" s="387" t="s">
        <v>1992</v>
      </c>
      <c r="C1073" s="388"/>
      <c r="D1073" s="391" t="s">
        <v>59</v>
      </c>
      <c r="E1073" s="313" t="s">
        <v>1454</v>
      </c>
    </row>
    <row r="1074" spans="1:5" x14ac:dyDescent="0.2">
      <c r="A1074" s="386"/>
      <c r="B1074" s="389"/>
      <c r="C1074" s="390"/>
      <c r="D1074" s="392"/>
      <c r="E1074" s="314" t="s">
        <v>1455</v>
      </c>
    </row>
    <row r="1075" spans="1:5" x14ac:dyDescent="0.2">
      <c r="A1075" s="377" t="s">
        <v>1994</v>
      </c>
      <c r="B1075" s="379" t="s">
        <v>1992</v>
      </c>
      <c r="C1075" s="380"/>
      <c r="D1075" s="383" t="s">
        <v>59</v>
      </c>
      <c r="E1075" s="315" t="s">
        <v>1454</v>
      </c>
    </row>
    <row r="1076" spans="1:5" x14ac:dyDescent="0.2">
      <c r="A1076" s="378"/>
      <c r="B1076" s="381"/>
      <c r="C1076" s="382"/>
      <c r="D1076" s="384"/>
      <c r="E1076" s="316" t="s">
        <v>1455</v>
      </c>
    </row>
    <row r="1077" spans="1:5" x14ac:dyDescent="0.2">
      <c r="A1077" s="385" t="s">
        <v>1995</v>
      </c>
      <c r="B1077" s="387" t="s">
        <v>1992</v>
      </c>
      <c r="C1077" s="388"/>
      <c r="D1077" s="391" t="s">
        <v>59</v>
      </c>
      <c r="E1077" s="313" t="s">
        <v>1454</v>
      </c>
    </row>
    <row r="1078" spans="1:5" x14ac:dyDescent="0.2">
      <c r="A1078" s="386"/>
      <c r="B1078" s="389"/>
      <c r="C1078" s="390"/>
      <c r="D1078" s="392"/>
      <c r="E1078" s="314" t="s">
        <v>1455</v>
      </c>
    </row>
    <row r="1079" spans="1:5" x14ac:dyDescent="0.2">
      <c r="A1079" s="377" t="s">
        <v>1996</v>
      </c>
      <c r="B1079" s="379" t="s">
        <v>1997</v>
      </c>
      <c r="C1079" s="380"/>
      <c r="D1079" s="383" t="s">
        <v>59</v>
      </c>
      <c r="E1079" s="315" t="s">
        <v>1454</v>
      </c>
    </row>
    <row r="1080" spans="1:5" x14ac:dyDescent="0.2">
      <c r="A1080" s="378"/>
      <c r="B1080" s="381"/>
      <c r="C1080" s="382"/>
      <c r="D1080" s="384"/>
      <c r="E1080" s="316" t="s">
        <v>1455</v>
      </c>
    </row>
    <row r="1081" spans="1:5" x14ac:dyDescent="0.2">
      <c r="A1081" s="385" t="s">
        <v>1998</v>
      </c>
      <c r="B1081" s="387" t="s">
        <v>1997</v>
      </c>
      <c r="C1081" s="388"/>
      <c r="D1081" s="391" t="s">
        <v>59</v>
      </c>
      <c r="E1081" s="313" t="s">
        <v>1454</v>
      </c>
    </row>
    <row r="1082" spans="1:5" x14ac:dyDescent="0.2">
      <c r="A1082" s="386"/>
      <c r="B1082" s="389"/>
      <c r="C1082" s="390"/>
      <c r="D1082" s="392"/>
      <c r="E1082" s="314" t="s">
        <v>1455</v>
      </c>
    </row>
    <row r="1083" spans="1:5" x14ac:dyDescent="0.2">
      <c r="A1083" s="377" t="s">
        <v>1999</v>
      </c>
      <c r="B1083" s="379" t="s">
        <v>1997</v>
      </c>
      <c r="C1083" s="380"/>
      <c r="D1083" s="383" t="s">
        <v>59</v>
      </c>
      <c r="E1083" s="315" t="s">
        <v>1454</v>
      </c>
    </row>
    <row r="1084" spans="1:5" x14ac:dyDescent="0.2">
      <c r="A1084" s="378"/>
      <c r="B1084" s="381"/>
      <c r="C1084" s="382"/>
      <c r="D1084" s="384"/>
      <c r="E1084" s="316" t="s">
        <v>1455</v>
      </c>
    </row>
    <row r="1085" spans="1:5" x14ac:dyDescent="0.2">
      <c r="A1085" s="385" t="s">
        <v>2000</v>
      </c>
      <c r="B1085" s="387" t="s">
        <v>1997</v>
      </c>
      <c r="C1085" s="388"/>
      <c r="D1085" s="391" t="s">
        <v>59</v>
      </c>
      <c r="E1085" s="313" t="s">
        <v>1454</v>
      </c>
    </row>
    <row r="1086" spans="1:5" x14ac:dyDescent="0.2">
      <c r="A1086" s="386"/>
      <c r="B1086" s="389"/>
      <c r="C1086" s="390"/>
      <c r="D1086" s="392"/>
      <c r="E1086" s="314" t="s">
        <v>1455</v>
      </c>
    </row>
    <row r="1087" spans="1:5" x14ac:dyDescent="0.2">
      <c r="A1087" s="377" t="s">
        <v>2001</v>
      </c>
      <c r="B1087" s="379" t="s">
        <v>1997</v>
      </c>
      <c r="C1087" s="380"/>
      <c r="D1087" s="383" t="s">
        <v>59</v>
      </c>
      <c r="E1087" s="315" t="s">
        <v>1454</v>
      </c>
    </row>
    <row r="1088" spans="1:5" x14ac:dyDescent="0.2">
      <c r="A1088" s="378"/>
      <c r="B1088" s="381"/>
      <c r="C1088" s="382"/>
      <c r="D1088" s="384"/>
      <c r="E1088" s="316" t="s">
        <v>1455</v>
      </c>
    </row>
    <row r="1089" spans="1:5" x14ac:dyDescent="0.2">
      <c r="A1089" s="385" t="s">
        <v>2002</v>
      </c>
      <c r="B1089" s="387" t="s">
        <v>2003</v>
      </c>
      <c r="C1089" s="388"/>
      <c r="D1089" s="391" t="s">
        <v>59</v>
      </c>
      <c r="E1089" s="313" t="s">
        <v>1454</v>
      </c>
    </row>
    <row r="1090" spans="1:5" x14ac:dyDescent="0.2">
      <c r="A1090" s="386"/>
      <c r="B1090" s="389"/>
      <c r="C1090" s="390"/>
      <c r="D1090" s="392"/>
      <c r="E1090" s="314" t="s">
        <v>1455</v>
      </c>
    </row>
    <row r="1091" spans="1:5" x14ac:dyDescent="0.2">
      <c r="A1091" s="377" t="s">
        <v>1572</v>
      </c>
      <c r="B1091" s="379" t="s">
        <v>2003</v>
      </c>
      <c r="C1091" s="380"/>
      <c r="D1091" s="383" t="s">
        <v>59</v>
      </c>
      <c r="E1091" s="315" t="s">
        <v>1454</v>
      </c>
    </row>
    <row r="1092" spans="1:5" x14ac:dyDescent="0.2">
      <c r="A1092" s="378"/>
      <c r="B1092" s="381"/>
      <c r="C1092" s="382"/>
      <c r="D1092" s="384"/>
      <c r="E1092" s="316" t="s">
        <v>1455</v>
      </c>
    </row>
    <row r="1093" spans="1:5" x14ac:dyDescent="0.2">
      <c r="A1093" s="385" t="s">
        <v>2004</v>
      </c>
      <c r="B1093" s="387" t="s">
        <v>2003</v>
      </c>
      <c r="C1093" s="388"/>
      <c r="D1093" s="391" t="s">
        <v>59</v>
      </c>
      <c r="E1093" s="313" t="s">
        <v>1454</v>
      </c>
    </row>
    <row r="1094" spans="1:5" x14ac:dyDescent="0.2">
      <c r="A1094" s="386"/>
      <c r="B1094" s="389"/>
      <c r="C1094" s="390"/>
      <c r="D1094" s="392"/>
      <c r="E1094" s="314" t="s">
        <v>1455</v>
      </c>
    </row>
    <row r="1095" spans="1:5" x14ac:dyDescent="0.2">
      <c r="A1095" s="377" t="s">
        <v>2005</v>
      </c>
      <c r="B1095" s="379" t="s">
        <v>2003</v>
      </c>
      <c r="C1095" s="380"/>
      <c r="D1095" s="383" t="s">
        <v>59</v>
      </c>
      <c r="E1095" s="315" t="s">
        <v>1454</v>
      </c>
    </row>
    <row r="1096" spans="1:5" x14ac:dyDescent="0.2">
      <c r="A1096" s="378"/>
      <c r="B1096" s="381"/>
      <c r="C1096" s="382"/>
      <c r="D1096" s="384"/>
      <c r="E1096" s="316" t="s">
        <v>1455</v>
      </c>
    </row>
    <row r="1097" spans="1:5" x14ac:dyDescent="0.2">
      <c r="A1097" s="385" t="s">
        <v>2006</v>
      </c>
      <c r="B1097" s="387" t="s">
        <v>2003</v>
      </c>
      <c r="C1097" s="388"/>
      <c r="D1097" s="391" t="s">
        <v>59</v>
      </c>
      <c r="E1097" s="313" t="s">
        <v>1454</v>
      </c>
    </row>
    <row r="1098" spans="1:5" x14ac:dyDescent="0.2">
      <c r="A1098" s="386"/>
      <c r="B1098" s="389"/>
      <c r="C1098" s="390"/>
      <c r="D1098" s="392"/>
      <c r="E1098" s="314" t="s">
        <v>1455</v>
      </c>
    </row>
    <row r="1099" spans="1:5" x14ac:dyDescent="0.2">
      <c r="A1099" s="377" t="s">
        <v>2007</v>
      </c>
      <c r="B1099" s="379" t="s">
        <v>2003</v>
      </c>
      <c r="C1099" s="380"/>
      <c r="D1099" s="383" t="s">
        <v>59</v>
      </c>
      <c r="E1099" s="315" t="s">
        <v>1454</v>
      </c>
    </row>
    <row r="1100" spans="1:5" x14ac:dyDescent="0.2">
      <c r="A1100" s="378"/>
      <c r="B1100" s="381"/>
      <c r="C1100" s="382"/>
      <c r="D1100" s="384"/>
      <c r="E1100" s="316" t="s">
        <v>1455</v>
      </c>
    </row>
    <row r="1101" spans="1:5" x14ac:dyDescent="0.2">
      <c r="A1101" s="385" t="s">
        <v>2008</v>
      </c>
      <c r="B1101" s="387" t="s">
        <v>2009</v>
      </c>
      <c r="C1101" s="388"/>
      <c r="D1101" s="391" t="s">
        <v>59</v>
      </c>
      <c r="E1101" s="313" t="s">
        <v>1454</v>
      </c>
    </row>
    <row r="1102" spans="1:5" x14ac:dyDescent="0.2">
      <c r="A1102" s="386"/>
      <c r="B1102" s="389"/>
      <c r="C1102" s="390"/>
      <c r="D1102" s="392"/>
      <c r="E1102" s="314" t="s">
        <v>1455</v>
      </c>
    </row>
    <row r="1103" spans="1:5" x14ac:dyDescent="0.2">
      <c r="A1103" s="377" t="s">
        <v>2010</v>
      </c>
      <c r="B1103" s="379" t="s">
        <v>2009</v>
      </c>
      <c r="C1103" s="380"/>
      <c r="D1103" s="383" t="s">
        <v>59</v>
      </c>
      <c r="E1103" s="315" t="s">
        <v>1454</v>
      </c>
    </row>
    <row r="1104" spans="1:5" x14ac:dyDescent="0.2">
      <c r="A1104" s="378"/>
      <c r="B1104" s="381"/>
      <c r="C1104" s="382"/>
      <c r="D1104" s="384"/>
      <c r="E1104" s="316" t="s">
        <v>1455</v>
      </c>
    </row>
    <row r="1105" spans="1:5" x14ac:dyDescent="0.2">
      <c r="A1105" s="385" t="s">
        <v>2011</v>
      </c>
      <c r="B1105" s="387" t="s">
        <v>2009</v>
      </c>
      <c r="C1105" s="388"/>
      <c r="D1105" s="391" t="s">
        <v>59</v>
      </c>
      <c r="E1105" s="313" t="s">
        <v>1454</v>
      </c>
    </row>
    <row r="1106" spans="1:5" x14ac:dyDescent="0.2">
      <c r="A1106" s="386"/>
      <c r="B1106" s="389"/>
      <c r="C1106" s="390"/>
      <c r="D1106" s="392"/>
      <c r="E1106" s="314" t="s">
        <v>1455</v>
      </c>
    </row>
    <row r="1107" spans="1:5" x14ac:dyDescent="0.2">
      <c r="A1107" s="377" t="s">
        <v>2012</v>
      </c>
      <c r="B1107" s="379" t="s">
        <v>2009</v>
      </c>
      <c r="C1107" s="380"/>
      <c r="D1107" s="383" t="s">
        <v>59</v>
      </c>
      <c r="E1107" s="315" t="s">
        <v>1454</v>
      </c>
    </row>
    <row r="1108" spans="1:5" x14ac:dyDescent="0.2">
      <c r="A1108" s="378"/>
      <c r="B1108" s="381"/>
      <c r="C1108" s="382"/>
      <c r="D1108" s="384"/>
      <c r="E1108" s="316" t="s">
        <v>1455</v>
      </c>
    </row>
    <row r="1109" spans="1:5" x14ac:dyDescent="0.2">
      <c r="A1109" s="385" t="s">
        <v>2013</v>
      </c>
      <c r="B1109" s="387" t="s">
        <v>2009</v>
      </c>
      <c r="C1109" s="388"/>
      <c r="D1109" s="391" t="s">
        <v>59</v>
      </c>
      <c r="E1109" s="313" t="s">
        <v>1454</v>
      </c>
    </row>
    <row r="1110" spans="1:5" x14ac:dyDescent="0.2">
      <c r="A1110" s="386"/>
      <c r="B1110" s="389"/>
      <c r="C1110" s="390"/>
      <c r="D1110" s="392"/>
      <c r="E1110" s="314" t="s">
        <v>1455</v>
      </c>
    </row>
    <row r="1111" spans="1:5" x14ac:dyDescent="0.2">
      <c r="A1111" s="377" t="s">
        <v>2014</v>
      </c>
      <c r="B1111" s="379" t="s">
        <v>2009</v>
      </c>
      <c r="C1111" s="380"/>
      <c r="D1111" s="383" t="s">
        <v>59</v>
      </c>
      <c r="E1111" s="315" t="s">
        <v>1454</v>
      </c>
    </row>
    <row r="1112" spans="1:5" x14ac:dyDescent="0.2">
      <c r="A1112" s="378"/>
      <c r="B1112" s="381"/>
      <c r="C1112" s="382"/>
      <c r="D1112" s="384"/>
      <c r="E1112" s="316" t="s">
        <v>1455</v>
      </c>
    </row>
    <row r="1113" spans="1:5" x14ac:dyDescent="0.2">
      <c r="A1113" s="385" t="s">
        <v>2015</v>
      </c>
      <c r="B1113" s="387" t="s">
        <v>2009</v>
      </c>
      <c r="C1113" s="388"/>
      <c r="D1113" s="391" t="s">
        <v>59</v>
      </c>
      <c r="E1113" s="313" t="s">
        <v>1454</v>
      </c>
    </row>
    <row r="1114" spans="1:5" x14ac:dyDescent="0.2">
      <c r="A1114" s="386"/>
      <c r="B1114" s="389"/>
      <c r="C1114" s="390"/>
      <c r="D1114" s="392"/>
      <c r="E1114" s="314" t="s">
        <v>1455</v>
      </c>
    </row>
    <row r="1115" spans="1:5" x14ac:dyDescent="0.2">
      <c r="A1115" s="377" t="s">
        <v>2016</v>
      </c>
      <c r="B1115" s="379" t="s">
        <v>2017</v>
      </c>
      <c r="C1115" s="380"/>
      <c r="D1115" s="383" t="s">
        <v>59</v>
      </c>
      <c r="E1115" s="315" t="s">
        <v>1454</v>
      </c>
    </row>
    <row r="1116" spans="1:5" x14ac:dyDescent="0.2">
      <c r="A1116" s="378"/>
      <c r="B1116" s="381"/>
      <c r="C1116" s="382"/>
      <c r="D1116" s="384"/>
      <c r="E1116" s="316" t="s">
        <v>1455</v>
      </c>
    </row>
    <row r="1117" spans="1:5" x14ac:dyDescent="0.2">
      <c r="A1117" s="385" t="s">
        <v>2018</v>
      </c>
      <c r="B1117" s="387" t="s">
        <v>2017</v>
      </c>
      <c r="C1117" s="388"/>
      <c r="D1117" s="391" t="s">
        <v>59</v>
      </c>
      <c r="E1117" s="313" t="s">
        <v>1454</v>
      </c>
    </row>
    <row r="1118" spans="1:5" x14ac:dyDescent="0.2">
      <c r="A1118" s="386"/>
      <c r="B1118" s="389"/>
      <c r="C1118" s="390"/>
      <c r="D1118" s="392"/>
      <c r="E1118" s="314" t="s">
        <v>1455</v>
      </c>
    </row>
    <row r="1119" spans="1:5" x14ac:dyDescent="0.2">
      <c r="A1119" s="377" t="s">
        <v>2019</v>
      </c>
      <c r="B1119" s="379" t="s">
        <v>2017</v>
      </c>
      <c r="C1119" s="380"/>
      <c r="D1119" s="383" t="s">
        <v>59</v>
      </c>
      <c r="E1119" s="315" t="s">
        <v>1454</v>
      </c>
    </row>
    <row r="1120" spans="1:5" x14ac:dyDescent="0.2">
      <c r="A1120" s="378"/>
      <c r="B1120" s="381"/>
      <c r="C1120" s="382"/>
      <c r="D1120" s="384"/>
      <c r="E1120" s="316" t="s">
        <v>1455</v>
      </c>
    </row>
    <row r="1121" spans="1:5" x14ac:dyDescent="0.2">
      <c r="A1121" s="385" t="s">
        <v>2020</v>
      </c>
      <c r="B1121" s="387" t="s">
        <v>2017</v>
      </c>
      <c r="C1121" s="388"/>
      <c r="D1121" s="391" t="s">
        <v>59</v>
      </c>
      <c r="E1121" s="313" t="s">
        <v>1454</v>
      </c>
    </row>
    <row r="1122" spans="1:5" x14ac:dyDescent="0.2">
      <c r="A1122" s="386"/>
      <c r="B1122" s="389"/>
      <c r="C1122" s="390"/>
      <c r="D1122" s="392"/>
      <c r="E1122" s="314" t="s">
        <v>1455</v>
      </c>
    </row>
    <row r="1123" spans="1:5" x14ac:dyDescent="0.2">
      <c r="A1123" s="377" t="s">
        <v>2021</v>
      </c>
      <c r="B1123" s="379" t="s">
        <v>2017</v>
      </c>
      <c r="C1123" s="380"/>
      <c r="D1123" s="383" t="s">
        <v>59</v>
      </c>
      <c r="E1123" s="315" t="s">
        <v>1454</v>
      </c>
    </row>
    <row r="1124" spans="1:5" x14ac:dyDescent="0.2">
      <c r="A1124" s="378"/>
      <c r="B1124" s="381"/>
      <c r="C1124" s="382"/>
      <c r="D1124" s="384"/>
      <c r="E1124" s="316" t="s">
        <v>1455</v>
      </c>
    </row>
    <row r="1125" spans="1:5" x14ac:dyDescent="0.2">
      <c r="A1125" s="385" t="s">
        <v>2022</v>
      </c>
      <c r="B1125" s="387" t="s">
        <v>2017</v>
      </c>
      <c r="C1125" s="388"/>
      <c r="D1125" s="391" t="s">
        <v>59</v>
      </c>
      <c r="E1125" s="313" t="s">
        <v>1454</v>
      </c>
    </row>
    <row r="1126" spans="1:5" x14ac:dyDescent="0.2">
      <c r="A1126" s="386"/>
      <c r="B1126" s="389"/>
      <c r="C1126" s="390"/>
      <c r="D1126" s="392"/>
      <c r="E1126" s="314" t="s">
        <v>1455</v>
      </c>
    </row>
    <row r="1127" spans="1:5" x14ac:dyDescent="0.2">
      <c r="A1127" s="377" t="s">
        <v>2023</v>
      </c>
      <c r="B1127" s="379" t="s">
        <v>2017</v>
      </c>
      <c r="C1127" s="380"/>
      <c r="D1127" s="383" t="s">
        <v>59</v>
      </c>
      <c r="E1127" s="315" t="s">
        <v>1454</v>
      </c>
    </row>
    <row r="1128" spans="1:5" x14ac:dyDescent="0.2">
      <c r="A1128" s="378"/>
      <c r="B1128" s="381"/>
      <c r="C1128" s="382"/>
      <c r="D1128" s="384"/>
      <c r="E1128" s="316" t="s">
        <v>1455</v>
      </c>
    </row>
    <row r="1129" spans="1:5" x14ac:dyDescent="0.2">
      <c r="A1129" s="385" t="s">
        <v>2024</v>
      </c>
      <c r="B1129" s="387" t="s">
        <v>2017</v>
      </c>
      <c r="C1129" s="388"/>
      <c r="D1129" s="391" t="s">
        <v>59</v>
      </c>
      <c r="E1129" s="313" t="s">
        <v>1454</v>
      </c>
    </row>
    <row r="1130" spans="1:5" x14ac:dyDescent="0.2">
      <c r="A1130" s="386"/>
      <c r="B1130" s="389"/>
      <c r="C1130" s="390"/>
      <c r="D1130" s="392"/>
      <c r="E1130" s="314" t="s">
        <v>1455</v>
      </c>
    </row>
    <row r="1131" spans="1:5" x14ac:dyDescent="0.2">
      <c r="A1131" s="377" t="s">
        <v>1864</v>
      </c>
      <c r="B1131" s="379"/>
      <c r="C1131" s="380"/>
      <c r="D1131" s="383" t="s">
        <v>59</v>
      </c>
      <c r="E1131" s="315" t="s">
        <v>1454</v>
      </c>
    </row>
    <row r="1132" spans="1:5" x14ac:dyDescent="0.2">
      <c r="A1132" s="378"/>
      <c r="B1132" s="381"/>
      <c r="C1132" s="382"/>
      <c r="D1132" s="384"/>
      <c r="E1132" s="316" t="s">
        <v>1455</v>
      </c>
    </row>
    <row r="1133" spans="1:5" x14ac:dyDescent="0.2">
      <c r="A1133" s="385" t="s">
        <v>1886</v>
      </c>
      <c r="B1133" s="387"/>
      <c r="C1133" s="388"/>
      <c r="D1133" s="391" t="s">
        <v>59</v>
      </c>
      <c r="E1133" s="313" t="s">
        <v>1454</v>
      </c>
    </row>
    <row r="1134" spans="1:5" x14ac:dyDescent="0.2">
      <c r="A1134" s="386"/>
      <c r="B1134" s="389"/>
      <c r="C1134" s="390"/>
      <c r="D1134" s="392"/>
      <c r="E1134" s="314" t="s">
        <v>1455</v>
      </c>
    </row>
    <row r="1135" spans="1:5" x14ac:dyDescent="0.2">
      <c r="A1135" s="377" t="s">
        <v>1892</v>
      </c>
      <c r="B1135" s="379"/>
      <c r="C1135" s="380"/>
      <c r="D1135" s="383" t="s">
        <v>59</v>
      </c>
      <c r="E1135" s="315" t="s">
        <v>1454</v>
      </c>
    </row>
    <row r="1136" spans="1:5" x14ac:dyDescent="0.2">
      <c r="A1136" s="378"/>
      <c r="B1136" s="381"/>
      <c r="C1136" s="382"/>
      <c r="D1136" s="384"/>
      <c r="E1136" s="316" t="s">
        <v>1455</v>
      </c>
    </row>
    <row r="1137" spans="1:5" x14ac:dyDescent="0.2">
      <c r="A1137" s="385" t="s">
        <v>1897</v>
      </c>
      <c r="B1137" s="387"/>
      <c r="C1137" s="388"/>
      <c r="D1137" s="391" t="s">
        <v>59</v>
      </c>
      <c r="E1137" s="313" t="s">
        <v>1454</v>
      </c>
    </row>
    <row r="1138" spans="1:5" x14ac:dyDescent="0.2">
      <c r="A1138" s="386"/>
      <c r="B1138" s="389"/>
      <c r="C1138" s="390"/>
      <c r="D1138" s="392"/>
      <c r="E1138" s="314" t="s">
        <v>1455</v>
      </c>
    </row>
    <row r="1139" spans="1:5" x14ac:dyDescent="0.2">
      <c r="A1139" s="377" t="s">
        <v>1908</v>
      </c>
      <c r="B1139" s="379"/>
      <c r="C1139" s="380"/>
      <c r="D1139" s="383" t="s">
        <v>59</v>
      </c>
      <c r="E1139" s="315" t="s">
        <v>1454</v>
      </c>
    </row>
    <row r="1140" spans="1:5" x14ac:dyDescent="0.2">
      <c r="A1140" s="378"/>
      <c r="B1140" s="381"/>
      <c r="C1140" s="382"/>
      <c r="D1140" s="384"/>
      <c r="E1140" s="316" t="s">
        <v>1455</v>
      </c>
    </row>
    <row r="1141" spans="1:5" x14ac:dyDescent="0.2">
      <c r="A1141" s="385" t="s">
        <v>1915</v>
      </c>
      <c r="B1141" s="387"/>
      <c r="C1141" s="388"/>
      <c r="D1141" s="391" t="s">
        <v>59</v>
      </c>
      <c r="E1141" s="313" t="s">
        <v>1454</v>
      </c>
    </row>
    <row r="1142" spans="1:5" x14ac:dyDescent="0.2">
      <c r="A1142" s="386"/>
      <c r="B1142" s="389"/>
      <c r="C1142" s="390"/>
      <c r="D1142" s="392"/>
      <c r="E1142" s="314" t="s">
        <v>1455</v>
      </c>
    </row>
    <row r="1143" spans="1:5" x14ac:dyDescent="0.2">
      <c r="A1143" s="377" t="s">
        <v>1923</v>
      </c>
      <c r="B1143" s="379"/>
      <c r="C1143" s="380"/>
      <c r="D1143" s="383" t="s">
        <v>59</v>
      </c>
      <c r="E1143" s="315" t="s">
        <v>1454</v>
      </c>
    </row>
    <row r="1144" spans="1:5" x14ac:dyDescent="0.2">
      <c r="A1144" s="378"/>
      <c r="B1144" s="381"/>
      <c r="C1144" s="382"/>
      <c r="D1144" s="384"/>
      <c r="E1144" s="316" t="s">
        <v>1455</v>
      </c>
    </row>
    <row r="1145" spans="1:5" x14ac:dyDescent="0.2">
      <c r="A1145" s="385" t="s">
        <v>1927</v>
      </c>
      <c r="B1145" s="387"/>
      <c r="C1145" s="388"/>
      <c r="D1145" s="391" t="s">
        <v>59</v>
      </c>
      <c r="E1145" s="313" t="s">
        <v>1454</v>
      </c>
    </row>
    <row r="1146" spans="1:5" x14ac:dyDescent="0.2">
      <c r="A1146" s="386"/>
      <c r="B1146" s="389"/>
      <c r="C1146" s="390"/>
      <c r="D1146" s="392"/>
      <c r="E1146" s="314" t="s">
        <v>1455</v>
      </c>
    </row>
    <row r="1147" spans="1:5" x14ac:dyDescent="0.2">
      <c r="A1147" s="377" t="s">
        <v>1943</v>
      </c>
      <c r="B1147" s="379"/>
      <c r="C1147" s="380"/>
      <c r="D1147" s="383" t="s">
        <v>59</v>
      </c>
      <c r="E1147" s="315" t="s">
        <v>1454</v>
      </c>
    </row>
    <row r="1148" spans="1:5" x14ac:dyDescent="0.2">
      <c r="A1148" s="378"/>
      <c r="B1148" s="381"/>
      <c r="C1148" s="382"/>
      <c r="D1148" s="384"/>
      <c r="E1148" s="316" t="s">
        <v>1455</v>
      </c>
    </row>
    <row r="1149" spans="1:5" x14ac:dyDescent="0.2">
      <c r="A1149" s="385" t="s">
        <v>1949</v>
      </c>
      <c r="B1149" s="387"/>
      <c r="C1149" s="388"/>
      <c r="D1149" s="391" t="s">
        <v>59</v>
      </c>
      <c r="E1149" s="313" t="s">
        <v>1454</v>
      </c>
    </row>
    <row r="1150" spans="1:5" x14ac:dyDescent="0.2">
      <c r="A1150" s="386"/>
      <c r="B1150" s="389"/>
      <c r="C1150" s="390"/>
      <c r="D1150" s="392"/>
      <c r="E1150" s="314" t="s">
        <v>1455</v>
      </c>
    </row>
    <row r="1151" spans="1:5" x14ac:dyDescent="0.2">
      <c r="A1151" s="377" t="s">
        <v>1958</v>
      </c>
      <c r="B1151" s="379"/>
      <c r="C1151" s="380"/>
      <c r="D1151" s="383" t="s">
        <v>59</v>
      </c>
      <c r="E1151" s="315" t="s">
        <v>1454</v>
      </c>
    </row>
    <row r="1152" spans="1:5" x14ac:dyDescent="0.2">
      <c r="A1152" s="378"/>
      <c r="B1152" s="381"/>
      <c r="C1152" s="382"/>
      <c r="D1152" s="384"/>
      <c r="E1152" s="316" t="s">
        <v>1455</v>
      </c>
    </row>
    <row r="1153" spans="1:5" x14ac:dyDescent="0.2">
      <c r="A1153" s="385" t="s">
        <v>1988</v>
      </c>
      <c r="B1153" s="387"/>
      <c r="C1153" s="388"/>
      <c r="D1153" s="391" t="s">
        <v>59</v>
      </c>
      <c r="E1153" s="313" t="s">
        <v>1454</v>
      </c>
    </row>
    <row r="1154" spans="1:5" x14ac:dyDescent="0.2">
      <c r="A1154" s="386"/>
      <c r="B1154" s="389"/>
      <c r="C1154" s="390"/>
      <c r="D1154" s="392"/>
      <c r="E1154" s="314" t="s">
        <v>1455</v>
      </c>
    </row>
    <row r="1155" spans="1:5" x14ac:dyDescent="0.2">
      <c r="A1155" s="377" t="s">
        <v>1992</v>
      </c>
      <c r="B1155" s="379"/>
      <c r="C1155" s="380"/>
      <c r="D1155" s="383" t="s">
        <v>59</v>
      </c>
      <c r="E1155" s="315" t="s">
        <v>1454</v>
      </c>
    </row>
    <row r="1156" spans="1:5" x14ac:dyDescent="0.2">
      <c r="A1156" s="378"/>
      <c r="B1156" s="381"/>
      <c r="C1156" s="382"/>
      <c r="D1156" s="384"/>
      <c r="E1156" s="316" t="s">
        <v>1455</v>
      </c>
    </row>
    <row r="1157" spans="1:5" x14ac:dyDescent="0.2">
      <c r="A1157" s="385" t="s">
        <v>1997</v>
      </c>
      <c r="B1157" s="387"/>
      <c r="C1157" s="388"/>
      <c r="D1157" s="391" t="s">
        <v>59</v>
      </c>
      <c r="E1157" s="313" t="s">
        <v>1454</v>
      </c>
    </row>
    <row r="1158" spans="1:5" x14ac:dyDescent="0.2">
      <c r="A1158" s="386"/>
      <c r="B1158" s="389"/>
      <c r="C1158" s="390"/>
      <c r="D1158" s="392"/>
      <c r="E1158" s="314" t="s">
        <v>1455</v>
      </c>
    </row>
    <row r="1159" spans="1:5" x14ac:dyDescent="0.2">
      <c r="A1159" s="377" t="s">
        <v>2003</v>
      </c>
      <c r="B1159" s="379"/>
      <c r="C1159" s="380"/>
      <c r="D1159" s="383" t="s">
        <v>59</v>
      </c>
      <c r="E1159" s="315" t="s">
        <v>1454</v>
      </c>
    </row>
    <row r="1160" spans="1:5" x14ac:dyDescent="0.2">
      <c r="A1160" s="378"/>
      <c r="B1160" s="381"/>
      <c r="C1160" s="382"/>
      <c r="D1160" s="384"/>
      <c r="E1160" s="316" t="s">
        <v>1455</v>
      </c>
    </row>
    <row r="1161" spans="1:5" x14ac:dyDescent="0.2">
      <c r="A1161" s="385" t="s">
        <v>2009</v>
      </c>
      <c r="B1161" s="387"/>
      <c r="C1161" s="388"/>
      <c r="D1161" s="391" t="s">
        <v>59</v>
      </c>
      <c r="E1161" s="313" t="s">
        <v>1454</v>
      </c>
    </row>
    <row r="1162" spans="1:5" x14ac:dyDescent="0.2">
      <c r="A1162" s="386"/>
      <c r="B1162" s="389"/>
      <c r="C1162" s="390"/>
      <c r="D1162" s="392"/>
      <c r="E1162" s="314" t="s">
        <v>1455</v>
      </c>
    </row>
    <row r="1163" spans="1:5" x14ac:dyDescent="0.2">
      <c r="A1163" s="377" t="s">
        <v>1968</v>
      </c>
      <c r="B1163" s="379"/>
      <c r="C1163" s="380"/>
      <c r="D1163" s="383" t="s">
        <v>59</v>
      </c>
      <c r="E1163" s="315" t="s">
        <v>1454</v>
      </c>
    </row>
    <row r="1164" spans="1:5" x14ac:dyDescent="0.2">
      <c r="A1164" s="378"/>
      <c r="B1164" s="381"/>
      <c r="C1164" s="382"/>
      <c r="D1164" s="384"/>
      <c r="E1164" s="316" t="s">
        <v>1455</v>
      </c>
    </row>
    <row r="1165" spans="1:5" x14ac:dyDescent="0.2">
      <c r="A1165" s="385" t="s">
        <v>1974</v>
      </c>
      <c r="B1165" s="387" t="s">
        <v>1923</v>
      </c>
      <c r="C1165" s="388"/>
      <c r="D1165" s="391" t="s">
        <v>59</v>
      </c>
      <c r="E1165" s="313" t="s">
        <v>1454</v>
      </c>
    </row>
    <row r="1166" spans="1:5" x14ac:dyDescent="0.2">
      <c r="A1166" s="386"/>
      <c r="B1166" s="389"/>
      <c r="C1166" s="390"/>
      <c r="D1166" s="392"/>
      <c r="E1166" s="314" t="s">
        <v>1455</v>
      </c>
    </row>
    <row r="1167" spans="1:5" x14ac:dyDescent="0.2">
      <c r="A1167" s="377" t="s">
        <v>2025</v>
      </c>
      <c r="B1167" s="379" t="s">
        <v>1864</v>
      </c>
      <c r="C1167" s="380"/>
      <c r="D1167" s="383" t="s">
        <v>59</v>
      </c>
      <c r="E1167" s="315" t="s">
        <v>1454</v>
      </c>
    </row>
    <row r="1168" spans="1:5" x14ac:dyDescent="0.2">
      <c r="A1168" s="378"/>
      <c r="B1168" s="381"/>
      <c r="C1168" s="382"/>
      <c r="D1168" s="384"/>
      <c r="E1168" s="316" t="s">
        <v>1455</v>
      </c>
    </row>
    <row r="1169" spans="1:5" x14ac:dyDescent="0.2">
      <c r="A1169" s="385" t="s">
        <v>2026</v>
      </c>
      <c r="B1169" s="387" t="s">
        <v>1886</v>
      </c>
      <c r="C1169" s="388"/>
      <c r="D1169" s="391" t="s">
        <v>59</v>
      </c>
      <c r="E1169" s="313" t="s">
        <v>1454</v>
      </c>
    </row>
    <row r="1170" spans="1:5" x14ac:dyDescent="0.2">
      <c r="A1170" s="386"/>
      <c r="B1170" s="389"/>
      <c r="C1170" s="390"/>
      <c r="D1170" s="392"/>
      <c r="E1170" s="314" t="s">
        <v>1455</v>
      </c>
    </row>
    <row r="1171" spans="1:5" x14ac:dyDescent="0.2">
      <c r="A1171" s="377" t="s">
        <v>1774</v>
      </c>
      <c r="B1171" s="379" t="s">
        <v>1892</v>
      </c>
      <c r="C1171" s="380"/>
      <c r="D1171" s="383" t="s">
        <v>59</v>
      </c>
      <c r="E1171" s="315" t="s">
        <v>1454</v>
      </c>
    </row>
    <row r="1172" spans="1:5" x14ac:dyDescent="0.2">
      <c r="A1172" s="378"/>
      <c r="B1172" s="381"/>
      <c r="C1172" s="382"/>
      <c r="D1172" s="384"/>
      <c r="E1172" s="316" t="s">
        <v>1455</v>
      </c>
    </row>
    <row r="1173" spans="1:5" x14ac:dyDescent="0.2">
      <c r="A1173" s="385" t="s">
        <v>2027</v>
      </c>
      <c r="B1173" s="387" t="s">
        <v>1897</v>
      </c>
      <c r="C1173" s="388"/>
      <c r="D1173" s="391" t="s">
        <v>59</v>
      </c>
      <c r="E1173" s="313" t="s">
        <v>1454</v>
      </c>
    </row>
    <row r="1174" spans="1:5" x14ac:dyDescent="0.2">
      <c r="A1174" s="386"/>
      <c r="B1174" s="389"/>
      <c r="C1174" s="390"/>
      <c r="D1174" s="392"/>
      <c r="E1174" s="314" t="s">
        <v>1455</v>
      </c>
    </row>
    <row r="1175" spans="1:5" x14ac:dyDescent="0.2">
      <c r="A1175" s="377" t="s">
        <v>1584</v>
      </c>
      <c r="B1175" s="379" t="s">
        <v>1908</v>
      </c>
      <c r="C1175" s="380"/>
      <c r="D1175" s="383" t="s">
        <v>59</v>
      </c>
      <c r="E1175" s="315" t="s">
        <v>1454</v>
      </c>
    </row>
    <row r="1176" spans="1:5" x14ac:dyDescent="0.2">
      <c r="A1176" s="378"/>
      <c r="B1176" s="381"/>
      <c r="C1176" s="382"/>
      <c r="D1176" s="384"/>
      <c r="E1176" s="316" t="s">
        <v>1455</v>
      </c>
    </row>
    <row r="1177" spans="1:5" x14ac:dyDescent="0.2">
      <c r="A1177" s="385" t="s">
        <v>2028</v>
      </c>
      <c r="B1177" s="387" t="s">
        <v>1927</v>
      </c>
      <c r="C1177" s="388"/>
      <c r="D1177" s="391" t="s">
        <v>59</v>
      </c>
      <c r="E1177" s="313" t="s">
        <v>1454</v>
      </c>
    </row>
    <row r="1178" spans="1:5" x14ac:dyDescent="0.2">
      <c r="A1178" s="386"/>
      <c r="B1178" s="389"/>
      <c r="C1178" s="390"/>
      <c r="D1178" s="392"/>
      <c r="E1178" s="314" t="s">
        <v>1455</v>
      </c>
    </row>
    <row r="1179" spans="1:5" x14ac:dyDescent="0.2">
      <c r="A1179" s="377" t="s">
        <v>2029</v>
      </c>
      <c r="B1179" s="379" t="s">
        <v>1927</v>
      </c>
      <c r="C1179" s="380"/>
      <c r="D1179" s="383" t="s">
        <v>59</v>
      </c>
      <c r="E1179" s="315" t="s">
        <v>1454</v>
      </c>
    </row>
    <row r="1180" spans="1:5" x14ac:dyDescent="0.2">
      <c r="A1180" s="378"/>
      <c r="B1180" s="381"/>
      <c r="C1180" s="382"/>
      <c r="D1180" s="384"/>
      <c r="E1180" s="316" t="s">
        <v>1455</v>
      </c>
    </row>
    <row r="1181" spans="1:5" x14ac:dyDescent="0.2">
      <c r="A1181" s="385" t="s">
        <v>2030</v>
      </c>
      <c r="B1181" s="387" t="s">
        <v>1943</v>
      </c>
      <c r="C1181" s="388"/>
      <c r="D1181" s="391" t="s">
        <v>59</v>
      </c>
      <c r="E1181" s="313" t="s">
        <v>1454</v>
      </c>
    </row>
    <row r="1182" spans="1:5" x14ac:dyDescent="0.2">
      <c r="A1182" s="386"/>
      <c r="B1182" s="389"/>
      <c r="C1182" s="390"/>
      <c r="D1182" s="392"/>
      <c r="E1182" s="314" t="s">
        <v>1455</v>
      </c>
    </row>
    <row r="1183" spans="1:5" x14ac:dyDescent="0.2">
      <c r="A1183" s="377" t="s">
        <v>2031</v>
      </c>
      <c r="B1183" s="379" t="s">
        <v>1958</v>
      </c>
      <c r="C1183" s="380"/>
      <c r="D1183" s="383" t="s">
        <v>59</v>
      </c>
      <c r="E1183" s="315" t="s">
        <v>1454</v>
      </c>
    </row>
    <row r="1184" spans="1:5" x14ac:dyDescent="0.2">
      <c r="A1184" s="378"/>
      <c r="B1184" s="381"/>
      <c r="C1184" s="382"/>
      <c r="D1184" s="384"/>
      <c r="E1184" s="316" t="s">
        <v>1455</v>
      </c>
    </row>
    <row r="1185" spans="1:5" x14ac:dyDescent="0.2">
      <c r="A1185" s="385" t="s">
        <v>2032</v>
      </c>
      <c r="B1185" s="387" t="s">
        <v>1968</v>
      </c>
      <c r="C1185" s="388"/>
      <c r="D1185" s="391" t="s">
        <v>59</v>
      </c>
      <c r="E1185" s="313" t="s">
        <v>1454</v>
      </c>
    </row>
    <row r="1186" spans="1:5" x14ac:dyDescent="0.2">
      <c r="A1186" s="386"/>
      <c r="B1186" s="389"/>
      <c r="C1186" s="390"/>
      <c r="D1186" s="392"/>
      <c r="E1186" s="314" t="s">
        <v>1455</v>
      </c>
    </row>
    <row r="1187" spans="1:5" x14ac:dyDescent="0.2">
      <c r="A1187" s="377" t="s">
        <v>2033</v>
      </c>
      <c r="B1187" s="379" t="s">
        <v>1864</v>
      </c>
      <c r="C1187" s="380"/>
      <c r="D1187" s="383" t="s">
        <v>59</v>
      </c>
      <c r="E1187" s="315" t="s">
        <v>1454</v>
      </c>
    </row>
    <row r="1188" spans="1:5" x14ac:dyDescent="0.2">
      <c r="A1188" s="378"/>
      <c r="B1188" s="381"/>
      <c r="C1188" s="382"/>
      <c r="D1188" s="384"/>
      <c r="E1188" s="316" t="s">
        <v>1455</v>
      </c>
    </row>
    <row r="1189" spans="1:5" x14ac:dyDescent="0.2">
      <c r="A1189" s="385" t="s">
        <v>2034</v>
      </c>
      <c r="B1189" s="387" t="s">
        <v>1915</v>
      </c>
      <c r="C1189" s="388"/>
      <c r="D1189" s="391" t="s">
        <v>59</v>
      </c>
      <c r="E1189" s="313" t="s">
        <v>1454</v>
      </c>
    </row>
    <row r="1190" spans="1:5" x14ac:dyDescent="0.2">
      <c r="A1190" s="386"/>
      <c r="B1190" s="389"/>
      <c r="C1190" s="390"/>
      <c r="D1190" s="392"/>
      <c r="E1190" s="314" t="s">
        <v>1455</v>
      </c>
    </row>
    <row r="1191" spans="1:5" x14ac:dyDescent="0.2">
      <c r="A1191" s="377" t="s">
        <v>2035</v>
      </c>
      <c r="B1191" s="379" t="s">
        <v>1949</v>
      </c>
      <c r="C1191" s="380"/>
      <c r="D1191" s="383" t="s">
        <v>59</v>
      </c>
      <c r="E1191" s="315" t="s">
        <v>1454</v>
      </c>
    </row>
    <row r="1192" spans="1:5" x14ac:dyDescent="0.2">
      <c r="A1192" s="378"/>
      <c r="B1192" s="381"/>
      <c r="C1192" s="382"/>
      <c r="D1192" s="384"/>
      <c r="E1192" s="316" t="s">
        <v>1455</v>
      </c>
    </row>
    <row r="1193" spans="1:5" x14ac:dyDescent="0.2">
      <c r="A1193" s="385" t="s">
        <v>2036</v>
      </c>
      <c r="B1193" s="387" t="s">
        <v>1949</v>
      </c>
      <c r="C1193" s="388"/>
      <c r="D1193" s="391" t="s">
        <v>59</v>
      </c>
      <c r="E1193" s="313" t="s">
        <v>1454</v>
      </c>
    </row>
    <row r="1194" spans="1:5" x14ac:dyDescent="0.2">
      <c r="A1194" s="386"/>
      <c r="B1194" s="389"/>
      <c r="C1194" s="390"/>
      <c r="D1194" s="392"/>
      <c r="E1194" s="314" t="s">
        <v>1455</v>
      </c>
    </row>
    <row r="1195" spans="1:5" x14ac:dyDescent="0.2">
      <c r="A1195" s="377" t="s">
        <v>2017</v>
      </c>
      <c r="B1195" s="379"/>
      <c r="C1195" s="380"/>
      <c r="D1195" s="383" t="s">
        <v>59</v>
      </c>
      <c r="E1195" s="315" t="s">
        <v>1454</v>
      </c>
    </row>
    <row r="1196" spans="1:5" x14ac:dyDescent="0.2">
      <c r="A1196" s="378"/>
      <c r="B1196" s="381"/>
      <c r="C1196" s="382"/>
      <c r="D1196" s="384"/>
      <c r="E1196" s="316" t="s">
        <v>1455</v>
      </c>
    </row>
    <row r="1197" spans="1:5" x14ac:dyDescent="0.2">
      <c r="A1197" s="385" t="s">
        <v>2037</v>
      </c>
      <c r="B1197" s="387" t="s">
        <v>1864</v>
      </c>
      <c r="C1197" s="388"/>
      <c r="D1197" s="391" t="s">
        <v>59</v>
      </c>
      <c r="E1197" s="313" t="s">
        <v>1454</v>
      </c>
    </row>
    <row r="1198" spans="1:5" x14ac:dyDescent="0.2">
      <c r="A1198" s="386"/>
      <c r="B1198" s="389"/>
      <c r="C1198" s="390"/>
      <c r="D1198" s="392"/>
      <c r="E1198" s="314" t="s">
        <v>1455</v>
      </c>
    </row>
    <row r="1199" spans="1:5" x14ac:dyDescent="0.2">
      <c r="A1199" s="377" t="s">
        <v>2038</v>
      </c>
      <c r="B1199" s="379" t="s">
        <v>1864</v>
      </c>
      <c r="C1199" s="380"/>
      <c r="D1199" s="383" t="s">
        <v>59</v>
      </c>
      <c r="E1199" s="315" t="s">
        <v>1454</v>
      </c>
    </row>
    <row r="1200" spans="1:5" x14ac:dyDescent="0.2">
      <c r="A1200" s="378"/>
      <c r="B1200" s="381"/>
      <c r="C1200" s="382"/>
      <c r="D1200" s="384"/>
      <c r="E1200" s="316" t="s">
        <v>1455</v>
      </c>
    </row>
    <row r="1201" spans="1:5" x14ac:dyDescent="0.2">
      <c r="A1201" s="385" t="s">
        <v>2039</v>
      </c>
      <c r="B1201" s="387" t="s">
        <v>1864</v>
      </c>
      <c r="C1201" s="388"/>
      <c r="D1201" s="391" t="s">
        <v>59</v>
      </c>
      <c r="E1201" s="313" t="s">
        <v>1454</v>
      </c>
    </row>
    <row r="1202" spans="1:5" x14ac:dyDescent="0.2">
      <c r="A1202" s="386"/>
      <c r="B1202" s="389"/>
      <c r="C1202" s="390"/>
      <c r="D1202" s="392"/>
      <c r="E1202" s="314" t="s">
        <v>1455</v>
      </c>
    </row>
    <row r="1203" spans="1:5" x14ac:dyDescent="0.2">
      <c r="A1203" s="377" t="s">
        <v>2040</v>
      </c>
      <c r="B1203" s="379" t="s">
        <v>1897</v>
      </c>
      <c r="C1203" s="380"/>
      <c r="D1203" s="383" t="s">
        <v>59</v>
      </c>
      <c r="E1203" s="315" t="s">
        <v>1454</v>
      </c>
    </row>
    <row r="1204" spans="1:5" x14ac:dyDescent="0.2">
      <c r="A1204" s="378"/>
      <c r="B1204" s="381"/>
      <c r="C1204" s="382"/>
      <c r="D1204" s="384"/>
      <c r="E1204" s="316" t="s">
        <v>1455</v>
      </c>
    </row>
    <row r="1205" spans="1:5" x14ac:dyDescent="0.2">
      <c r="A1205" s="385" t="s">
        <v>2041</v>
      </c>
      <c r="B1205" s="387"/>
      <c r="C1205" s="388"/>
      <c r="D1205" s="391" t="s">
        <v>60</v>
      </c>
      <c r="E1205" s="313" t="s">
        <v>1454</v>
      </c>
    </row>
    <row r="1206" spans="1:5" x14ac:dyDescent="0.2">
      <c r="A1206" s="386"/>
      <c r="B1206" s="389"/>
      <c r="C1206" s="390"/>
      <c r="D1206" s="392"/>
      <c r="E1206" s="314" t="s">
        <v>1455</v>
      </c>
    </row>
    <row r="1207" spans="1:5" x14ac:dyDescent="0.2">
      <c r="A1207" s="377" t="s">
        <v>2042</v>
      </c>
      <c r="B1207" s="379"/>
      <c r="C1207" s="380"/>
      <c r="D1207" s="383" t="s">
        <v>60</v>
      </c>
      <c r="E1207" s="315" t="s">
        <v>1454</v>
      </c>
    </row>
    <row r="1208" spans="1:5" x14ac:dyDescent="0.2">
      <c r="A1208" s="378"/>
      <c r="B1208" s="381"/>
      <c r="C1208" s="382"/>
      <c r="D1208" s="384"/>
      <c r="E1208" s="316" t="s">
        <v>1455</v>
      </c>
    </row>
    <row r="1209" spans="1:5" x14ac:dyDescent="0.2">
      <c r="A1209" s="385" t="s">
        <v>2043</v>
      </c>
      <c r="B1209" s="387"/>
      <c r="C1209" s="388"/>
      <c r="D1209" s="391" t="s">
        <v>60</v>
      </c>
      <c r="E1209" s="313" t="s">
        <v>1454</v>
      </c>
    </row>
    <row r="1210" spans="1:5" x14ac:dyDescent="0.2">
      <c r="A1210" s="386"/>
      <c r="B1210" s="389"/>
      <c r="C1210" s="390"/>
      <c r="D1210" s="392"/>
      <c r="E1210" s="314" t="s">
        <v>1455</v>
      </c>
    </row>
    <row r="1211" spans="1:5" x14ac:dyDescent="0.2">
      <c r="A1211" s="377" t="s">
        <v>2044</v>
      </c>
      <c r="B1211" s="379"/>
      <c r="C1211" s="380"/>
      <c r="D1211" s="383" t="s">
        <v>60</v>
      </c>
      <c r="E1211" s="315" t="s">
        <v>1454</v>
      </c>
    </row>
    <row r="1212" spans="1:5" x14ac:dyDescent="0.2">
      <c r="A1212" s="378"/>
      <c r="B1212" s="381"/>
      <c r="C1212" s="382"/>
      <c r="D1212" s="384"/>
      <c r="E1212" s="316" t="s">
        <v>1455</v>
      </c>
    </row>
    <row r="1213" spans="1:5" x14ac:dyDescent="0.2">
      <c r="A1213" s="385" t="s">
        <v>2045</v>
      </c>
      <c r="B1213" s="387"/>
      <c r="C1213" s="388"/>
      <c r="D1213" s="391" t="s">
        <v>60</v>
      </c>
      <c r="E1213" s="313" t="s">
        <v>1454</v>
      </c>
    </row>
    <row r="1214" spans="1:5" x14ac:dyDescent="0.2">
      <c r="A1214" s="386"/>
      <c r="B1214" s="389"/>
      <c r="C1214" s="390"/>
      <c r="D1214" s="392"/>
      <c r="E1214" s="314" t="s">
        <v>1455</v>
      </c>
    </row>
    <row r="1215" spans="1:5" x14ac:dyDescent="0.2">
      <c r="A1215" s="377" t="s">
        <v>2046</v>
      </c>
      <c r="B1215" s="379"/>
      <c r="C1215" s="380"/>
      <c r="D1215" s="383" t="s">
        <v>60</v>
      </c>
      <c r="E1215" s="315" t="s">
        <v>1454</v>
      </c>
    </row>
    <row r="1216" spans="1:5" x14ac:dyDescent="0.2">
      <c r="A1216" s="378"/>
      <c r="B1216" s="381"/>
      <c r="C1216" s="382"/>
      <c r="D1216" s="384"/>
      <c r="E1216" s="316" t="s">
        <v>1455</v>
      </c>
    </row>
    <row r="1217" spans="1:5" x14ac:dyDescent="0.2">
      <c r="A1217" s="385" t="s">
        <v>2047</v>
      </c>
      <c r="B1217" s="387"/>
      <c r="C1217" s="388"/>
      <c r="D1217" s="391" t="s">
        <v>60</v>
      </c>
      <c r="E1217" s="313" t="s">
        <v>1454</v>
      </c>
    </row>
    <row r="1218" spans="1:5" x14ac:dyDescent="0.2">
      <c r="A1218" s="386"/>
      <c r="B1218" s="389"/>
      <c r="C1218" s="390"/>
      <c r="D1218" s="392"/>
      <c r="E1218" s="314" t="s">
        <v>1455</v>
      </c>
    </row>
    <row r="1219" spans="1:5" x14ac:dyDescent="0.2">
      <c r="A1219" s="377" t="s">
        <v>2048</v>
      </c>
      <c r="B1219" s="379"/>
      <c r="C1219" s="380"/>
      <c r="D1219" s="383" t="s">
        <v>60</v>
      </c>
      <c r="E1219" s="315" t="s">
        <v>1454</v>
      </c>
    </row>
    <row r="1220" spans="1:5" x14ac:dyDescent="0.2">
      <c r="A1220" s="378"/>
      <c r="B1220" s="381"/>
      <c r="C1220" s="382"/>
      <c r="D1220" s="384"/>
      <c r="E1220" s="316" t="s">
        <v>1455</v>
      </c>
    </row>
    <row r="1221" spans="1:5" x14ac:dyDescent="0.2">
      <c r="A1221" s="385" t="s">
        <v>2049</v>
      </c>
      <c r="B1221" s="387" t="s">
        <v>2050</v>
      </c>
      <c r="C1221" s="388"/>
      <c r="D1221" s="391" t="s">
        <v>60</v>
      </c>
      <c r="E1221" s="313" t="s">
        <v>1454</v>
      </c>
    </row>
    <row r="1222" spans="1:5" x14ac:dyDescent="0.2">
      <c r="A1222" s="386"/>
      <c r="B1222" s="389"/>
      <c r="C1222" s="390"/>
      <c r="D1222" s="392"/>
      <c r="E1222" s="314" t="s">
        <v>1455</v>
      </c>
    </row>
    <row r="1223" spans="1:5" x14ac:dyDescent="0.2">
      <c r="A1223" s="377" t="s">
        <v>1944</v>
      </c>
      <c r="B1223" s="379" t="s">
        <v>2050</v>
      </c>
      <c r="C1223" s="380"/>
      <c r="D1223" s="383" t="s">
        <v>60</v>
      </c>
      <c r="E1223" s="315" t="s">
        <v>1454</v>
      </c>
    </row>
    <row r="1224" spans="1:5" x14ac:dyDescent="0.2">
      <c r="A1224" s="378"/>
      <c r="B1224" s="381"/>
      <c r="C1224" s="382"/>
      <c r="D1224" s="384"/>
      <c r="E1224" s="316" t="s">
        <v>1455</v>
      </c>
    </row>
    <row r="1225" spans="1:5" x14ac:dyDescent="0.2">
      <c r="A1225" s="385" t="s">
        <v>2051</v>
      </c>
      <c r="B1225" s="387" t="s">
        <v>2050</v>
      </c>
      <c r="C1225" s="388"/>
      <c r="D1225" s="391" t="s">
        <v>60</v>
      </c>
      <c r="E1225" s="313" t="s">
        <v>1454</v>
      </c>
    </row>
    <row r="1226" spans="1:5" x14ac:dyDescent="0.2">
      <c r="A1226" s="386"/>
      <c r="B1226" s="389"/>
      <c r="C1226" s="390"/>
      <c r="D1226" s="392"/>
      <c r="E1226" s="314" t="s">
        <v>1455</v>
      </c>
    </row>
    <row r="1227" spans="1:5" x14ac:dyDescent="0.2">
      <c r="A1227" s="377" t="s">
        <v>2052</v>
      </c>
      <c r="B1227" s="379" t="s">
        <v>2050</v>
      </c>
      <c r="C1227" s="380"/>
      <c r="D1227" s="383" t="s">
        <v>60</v>
      </c>
      <c r="E1227" s="315" t="s">
        <v>1454</v>
      </c>
    </row>
    <row r="1228" spans="1:5" x14ac:dyDescent="0.2">
      <c r="A1228" s="378"/>
      <c r="B1228" s="381"/>
      <c r="C1228" s="382"/>
      <c r="D1228" s="384"/>
      <c r="E1228" s="316" t="s">
        <v>1455</v>
      </c>
    </row>
    <row r="1229" spans="1:5" x14ac:dyDescent="0.2">
      <c r="A1229" s="385" t="s">
        <v>2053</v>
      </c>
      <c r="B1229" s="387" t="s">
        <v>2050</v>
      </c>
      <c r="C1229" s="388"/>
      <c r="D1229" s="391" t="s">
        <v>60</v>
      </c>
      <c r="E1229" s="313" t="s">
        <v>1454</v>
      </c>
    </row>
    <row r="1230" spans="1:5" x14ac:dyDescent="0.2">
      <c r="A1230" s="386"/>
      <c r="B1230" s="389"/>
      <c r="C1230" s="390"/>
      <c r="D1230" s="392"/>
      <c r="E1230" s="314" t="s">
        <v>1455</v>
      </c>
    </row>
    <row r="1231" spans="1:5" x14ac:dyDescent="0.2">
      <c r="A1231" s="377" t="s">
        <v>2054</v>
      </c>
      <c r="B1231" s="379" t="s">
        <v>2050</v>
      </c>
      <c r="C1231" s="380"/>
      <c r="D1231" s="383" t="s">
        <v>60</v>
      </c>
      <c r="E1231" s="315" t="s">
        <v>1454</v>
      </c>
    </row>
    <row r="1232" spans="1:5" x14ac:dyDescent="0.2">
      <c r="A1232" s="378"/>
      <c r="B1232" s="381"/>
      <c r="C1232" s="382"/>
      <c r="D1232" s="384"/>
      <c r="E1232" s="316" t="s">
        <v>1455</v>
      </c>
    </row>
    <row r="1233" spans="1:5" x14ac:dyDescent="0.2">
      <c r="A1233" s="385" t="s">
        <v>2055</v>
      </c>
      <c r="B1233" s="387" t="s">
        <v>2050</v>
      </c>
      <c r="C1233" s="388"/>
      <c r="D1233" s="391" t="s">
        <v>60</v>
      </c>
      <c r="E1233" s="313" t="s">
        <v>1454</v>
      </c>
    </row>
    <row r="1234" spans="1:5" x14ac:dyDescent="0.2">
      <c r="A1234" s="386"/>
      <c r="B1234" s="389"/>
      <c r="C1234" s="390"/>
      <c r="D1234" s="392"/>
      <c r="E1234" s="314" t="s">
        <v>1455</v>
      </c>
    </row>
    <row r="1235" spans="1:5" x14ac:dyDescent="0.2">
      <c r="A1235" s="377" t="s">
        <v>2056</v>
      </c>
      <c r="B1235" s="379" t="s">
        <v>2050</v>
      </c>
      <c r="C1235" s="380"/>
      <c r="D1235" s="383" t="s">
        <v>60</v>
      </c>
      <c r="E1235" s="315" t="s">
        <v>1454</v>
      </c>
    </row>
    <row r="1236" spans="1:5" x14ac:dyDescent="0.2">
      <c r="A1236" s="378"/>
      <c r="B1236" s="381"/>
      <c r="C1236" s="382"/>
      <c r="D1236" s="384"/>
      <c r="E1236" s="316" t="s">
        <v>1455</v>
      </c>
    </row>
    <row r="1237" spans="1:5" x14ac:dyDescent="0.2">
      <c r="A1237" s="385" t="s">
        <v>2057</v>
      </c>
      <c r="B1237" s="387" t="s">
        <v>2050</v>
      </c>
      <c r="C1237" s="388"/>
      <c r="D1237" s="391" t="s">
        <v>60</v>
      </c>
      <c r="E1237" s="313" t="s">
        <v>1454</v>
      </c>
    </row>
    <row r="1238" spans="1:5" x14ac:dyDescent="0.2">
      <c r="A1238" s="386"/>
      <c r="B1238" s="389"/>
      <c r="C1238" s="390"/>
      <c r="D1238" s="392"/>
      <c r="E1238" s="314" t="s">
        <v>1455</v>
      </c>
    </row>
    <row r="1239" spans="1:5" x14ac:dyDescent="0.2">
      <c r="A1239" s="377" t="s">
        <v>1964</v>
      </c>
      <c r="B1239" s="379" t="s">
        <v>2050</v>
      </c>
      <c r="C1239" s="380"/>
      <c r="D1239" s="383" t="s">
        <v>60</v>
      </c>
      <c r="E1239" s="315" t="s">
        <v>1454</v>
      </c>
    </row>
    <row r="1240" spans="1:5" x14ac:dyDescent="0.2">
      <c r="A1240" s="378"/>
      <c r="B1240" s="381"/>
      <c r="C1240" s="382"/>
      <c r="D1240" s="384"/>
      <c r="E1240" s="316" t="s">
        <v>1455</v>
      </c>
    </row>
    <row r="1241" spans="1:5" x14ac:dyDescent="0.2">
      <c r="A1241" s="385" t="s">
        <v>2058</v>
      </c>
      <c r="B1241" s="387" t="s">
        <v>2050</v>
      </c>
      <c r="C1241" s="388"/>
      <c r="D1241" s="391" t="s">
        <v>60</v>
      </c>
      <c r="E1241" s="313" t="s">
        <v>1454</v>
      </c>
    </row>
    <row r="1242" spans="1:5" x14ac:dyDescent="0.2">
      <c r="A1242" s="386"/>
      <c r="B1242" s="389"/>
      <c r="C1242" s="390"/>
      <c r="D1242" s="392"/>
      <c r="E1242" s="314" t="s">
        <v>1455</v>
      </c>
    </row>
    <row r="1243" spans="1:5" x14ac:dyDescent="0.2">
      <c r="A1243" s="377" t="s">
        <v>2059</v>
      </c>
      <c r="B1243" s="379" t="s">
        <v>2050</v>
      </c>
      <c r="C1243" s="380"/>
      <c r="D1243" s="383" t="s">
        <v>60</v>
      </c>
      <c r="E1243" s="315" t="s">
        <v>1454</v>
      </c>
    </row>
    <row r="1244" spans="1:5" x14ac:dyDescent="0.2">
      <c r="A1244" s="378"/>
      <c r="B1244" s="381"/>
      <c r="C1244" s="382"/>
      <c r="D1244" s="384"/>
      <c r="E1244" s="316" t="s">
        <v>1455</v>
      </c>
    </row>
    <row r="1245" spans="1:5" x14ac:dyDescent="0.2">
      <c r="A1245" s="385" t="s">
        <v>2060</v>
      </c>
      <c r="B1245" s="387" t="s">
        <v>2050</v>
      </c>
      <c r="C1245" s="388"/>
      <c r="D1245" s="391" t="s">
        <v>60</v>
      </c>
      <c r="E1245" s="313" t="s">
        <v>1454</v>
      </c>
    </row>
    <row r="1246" spans="1:5" x14ac:dyDescent="0.2">
      <c r="A1246" s="386"/>
      <c r="B1246" s="389"/>
      <c r="C1246" s="390"/>
      <c r="D1246" s="392"/>
      <c r="E1246" s="314" t="s">
        <v>1455</v>
      </c>
    </row>
    <row r="1247" spans="1:5" x14ac:dyDescent="0.2">
      <c r="A1247" s="377" t="s">
        <v>2061</v>
      </c>
      <c r="B1247" s="379" t="s">
        <v>2050</v>
      </c>
      <c r="C1247" s="380"/>
      <c r="D1247" s="383" t="s">
        <v>60</v>
      </c>
      <c r="E1247" s="315" t="s">
        <v>1454</v>
      </c>
    </row>
    <row r="1248" spans="1:5" x14ac:dyDescent="0.2">
      <c r="A1248" s="378"/>
      <c r="B1248" s="381"/>
      <c r="C1248" s="382"/>
      <c r="D1248" s="384"/>
      <c r="E1248" s="316" t="s">
        <v>1455</v>
      </c>
    </row>
    <row r="1249" spans="1:5" x14ac:dyDescent="0.2">
      <c r="A1249" s="385" t="s">
        <v>2062</v>
      </c>
      <c r="B1249" s="387" t="s">
        <v>2050</v>
      </c>
      <c r="C1249" s="388"/>
      <c r="D1249" s="391" t="s">
        <v>60</v>
      </c>
      <c r="E1249" s="313" t="s">
        <v>1454</v>
      </c>
    </row>
    <row r="1250" spans="1:5" x14ac:dyDescent="0.2">
      <c r="A1250" s="386"/>
      <c r="B1250" s="389"/>
      <c r="C1250" s="390"/>
      <c r="D1250" s="392"/>
      <c r="E1250" s="314" t="s">
        <v>1455</v>
      </c>
    </row>
    <row r="1251" spans="1:5" x14ac:dyDescent="0.2">
      <c r="A1251" s="377" t="s">
        <v>2063</v>
      </c>
      <c r="B1251" s="379" t="s">
        <v>2050</v>
      </c>
      <c r="C1251" s="380"/>
      <c r="D1251" s="383" t="s">
        <v>60</v>
      </c>
      <c r="E1251" s="315" t="s">
        <v>1454</v>
      </c>
    </row>
    <row r="1252" spans="1:5" x14ac:dyDescent="0.2">
      <c r="A1252" s="378"/>
      <c r="B1252" s="381"/>
      <c r="C1252" s="382"/>
      <c r="D1252" s="384"/>
      <c r="E1252" s="316" t="s">
        <v>1455</v>
      </c>
    </row>
    <row r="1253" spans="1:5" x14ac:dyDescent="0.2">
      <c r="A1253" s="385" t="s">
        <v>2064</v>
      </c>
      <c r="B1253" s="387" t="s">
        <v>2050</v>
      </c>
      <c r="C1253" s="388"/>
      <c r="D1253" s="391" t="s">
        <v>60</v>
      </c>
      <c r="E1253" s="313" t="s">
        <v>1454</v>
      </c>
    </row>
    <row r="1254" spans="1:5" x14ac:dyDescent="0.2">
      <c r="A1254" s="386"/>
      <c r="B1254" s="389"/>
      <c r="C1254" s="390"/>
      <c r="D1254" s="392"/>
      <c r="E1254" s="314" t="s">
        <v>1455</v>
      </c>
    </row>
    <row r="1255" spans="1:5" x14ac:dyDescent="0.2">
      <c r="A1255" s="377" t="s">
        <v>2065</v>
      </c>
      <c r="B1255" s="379" t="s">
        <v>2066</v>
      </c>
      <c r="C1255" s="380"/>
      <c r="D1255" s="383" t="s">
        <v>60</v>
      </c>
      <c r="E1255" s="315" t="s">
        <v>1454</v>
      </c>
    </row>
    <row r="1256" spans="1:5" x14ac:dyDescent="0.2">
      <c r="A1256" s="378"/>
      <c r="B1256" s="381"/>
      <c r="C1256" s="382"/>
      <c r="D1256" s="384"/>
      <c r="E1256" s="316" t="s">
        <v>1455</v>
      </c>
    </row>
    <row r="1257" spans="1:5" x14ac:dyDescent="0.2">
      <c r="A1257" s="385" t="s">
        <v>2067</v>
      </c>
      <c r="B1257" s="387" t="s">
        <v>2066</v>
      </c>
      <c r="C1257" s="388"/>
      <c r="D1257" s="391" t="s">
        <v>60</v>
      </c>
      <c r="E1257" s="313" t="s">
        <v>1454</v>
      </c>
    </row>
    <row r="1258" spans="1:5" x14ac:dyDescent="0.2">
      <c r="A1258" s="386"/>
      <c r="B1258" s="389"/>
      <c r="C1258" s="390"/>
      <c r="D1258" s="392"/>
      <c r="E1258" s="314" t="s">
        <v>1455</v>
      </c>
    </row>
    <row r="1259" spans="1:5" x14ac:dyDescent="0.2">
      <c r="A1259" s="377" t="s">
        <v>2068</v>
      </c>
      <c r="B1259" s="379" t="s">
        <v>2066</v>
      </c>
      <c r="C1259" s="380"/>
      <c r="D1259" s="383" t="s">
        <v>60</v>
      </c>
      <c r="E1259" s="315" t="s">
        <v>1454</v>
      </c>
    </row>
    <row r="1260" spans="1:5" x14ac:dyDescent="0.2">
      <c r="A1260" s="378"/>
      <c r="B1260" s="381"/>
      <c r="C1260" s="382"/>
      <c r="D1260" s="384"/>
      <c r="E1260" s="316" t="s">
        <v>1455</v>
      </c>
    </row>
    <row r="1261" spans="1:5" x14ac:dyDescent="0.2">
      <c r="A1261" s="385" t="s">
        <v>2069</v>
      </c>
      <c r="B1261" s="387" t="s">
        <v>2066</v>
      </c>
      <c r="C1261" s="388"/>
      <c r="D1261" s="391" t="s">
        <v>60</v>
      </c>
      <c r="E1261" s="313" t="s">
        <v>1454</v>
      </c>
    </row>
    <row r="1262" spans="1:5" x14ac:dyDescent="0.2">
      <c r="A1262" s="386"/>
      <c r="B1262" s="389"/>
      <c r="C1262" s="390"/>
      <c r="D1262" s="392"/>
      <c r="E1262" s="314" t="s">
        <v>1455</v>
      </c>
    </row>
    <row r="1263" spans="1:5" x14ac:dyDescent="0.2">
      <c r="A1263" s="377" t="s">
        <v>2070</v>
      </c>
      <c r="B1263" s="379" t="s">
        <v>2066</v>
      </c>
      <c r="C1263" s="380"/>
      <c r="D1263" s="383" t="s">
        <v>60</v>
      </c>
      <c r="E1263" s="315" t="s">
        <v>1454</v>
      </c>
    </row>
    <row r="1264" spans="1:5" x14ac:dyDescent="0.2">
      <c r="A1264" s="378"/>
      <c r="B1264" s="381"/>
      <c r="C1264" s="382"/>
      <c r="D1264" s="384"/>
      <c r="E1264" s="316" t="s">
        <v>1455</v>
      </c>
    </row>
    <row r="1265" spans="1:5" x14ac:dyDescent="0.2">
      <c r="A1265" s="385" t="s">
        <v>2071</v>
      </c>
      <c r="B1265" s="387" t="s">
        <v>2066</v>
      </c>
      <c r="C1265" s="388"/>
      <c r="D1265" s="391" t="s">
        <v>60</v>
      </c>
      <c r="E1265" s="313" t="s">
        <v>1454</v>
      </c>
    </row>
    <row r="1266" spans="1:5" x14ac:dyDescent="0.2">
      <c r="A1266" s="386"/>
      <c r="B1266" s="389"/>
      <c r="C1266" s="390"/>
      <c r="D1266" s="392"/>
      <c r="E1266" s="314" t="s">
        <v>2072</v>
      </c>
    </row>
    <row r="1267" spans="1:5" x14ac:dyDescent="0.2">
      <c r="A1267" s="377" t="s">
        <v>2073</v>
      </c>
      <c r="B1267" s="379" t="s">
        <v>2066</v>
      </c>
      <c r="C1267" s="380"/>
      <c r="D1267" s="383" t="s">
        <v>60</v>
      </c>
      <c r="E1267" s="315" t="s">
        <v>1454</v>
      </c>
    </row>
    <row r="1268" spans="1:5" x14ac:dyDescent="0.2">
      <c r="A1268" s="378"/>
      <c r="B1268" s="381"/>
      <c r="C1268" s="382"/>
      <c r="D1268" s="384"/>
      <c r="E1268" s="316" t="s">
        <v>1455</v>
      </c>
    </row>
    <row r="1269" spans="1:5" x14ac:dyDescent="0.2">
      <c r="A1269" s="385" t="s">
        <v>2074</v>
      </c>
      <c r="B1269" s="387" t="s">
        <v>2066</v>
      </c>
      <c r="C1269" s="388"/>
      <c r="D1269" s="391" t="s">
        <v>60</v>
      </c>
      <c r="E1269" s="313" t="s">
        <v>1454</v>
      </c>
    </row>
    <row r="1270" spans="1:5" x14ac:dyDescent="0.2">
      <c r="A1270" s="386"/>
      <c r="B1270" s="389"/>
      <c r="C1270" s="390"/>
      <c r="D1270" s="392"/>
      <c r="E1270" s="314" t="s">
        <v>2072</v>
      </c>
    </row>
    <row r="1271" spans="1:5" x14ac:dyDescent="0.2">
      <c r="A1271" s="377" t="s">
        <v>2075</v>
      </c>
      <c r="B1271" s="379" t="s">
        <v>2066</v>
      </c>
      <c r="C1271" s="380"/>
      <c r="D1271" s="383" t="s">
        <v>60</v>
      </c>
      <c r="E1271" s="315" t="s">
        <v>1454</v>
      </c>
    </row>
    <row r="1272" spans="1:5" x14ac:dyDescent="0.2">
      <c r="A1272" s="378"/>
      <c r="B1272" s="381"/>
      <c r="C1272" s="382"/>
      <c r="D1272" s="384"/>
      <c r="E1272" s="316" t="s">
        <v>1455</v>
      </c>
    </row>
    <row r="1273" spans="1:5" x14ac:dyDescent="0.2">
      <c r="A1273" s="385" t="s">
        <v>2076</v>
      </c>
      <c r="B1273" s="387" t="s">
        <v>2066</v>
      </c>
      <c r="C1273" s="388"/>
      <c r="D1273" s="391" t="s">
        <v>60</v>
      </c>
      <c r="E1273" s="313" t="s">
        <v>1454</v>
      </c>
    </row>
    <row r="1274" spans="1:5" x14ac:dyDescent="0.2">
      <c r="A1274" s="386"/>
      <c r="B1274" s="389"/>
      <c r="C1274" s="390"/>
      <c r="D1274" s="392"/>
      <c r="E1274" s="314" t="s">
        <v>1455</v>
      </c>
    </row>
    <row r="1275" spans="1:5" x14ac:dyDescent="0.2">
      <c r="A1275" s="377" t="s">
        <v>2077</v>
      </c>
      <c r="B1275" s="379" t="s">
        <v>2078</v>
      </c>
      <c r="C1275" s="380"/>
      <c r="D1275" s="383" t="s">
        <v>60</v>
      </c>
      <c r="E1275" s="315" t="s">
        <v>1454</v>
      </c>
    </row>
    <row r="1276" spans="1:5" x14ac:dyDescent="0.2">
      <c r="A1276" s="378"/>
      <c r="B1276" s="381"/>
      <c r="C1276" s="382"/>
      <c r="D1276" s="384"/>
      <c r="E1276" s="316" t="s">
        <v>1455</v>
      </c>
    </row>
    <row r="1277" spans="1:5" x14ac:dyDescent="0.2">
      <c r="A1277" s="385" t="s">
        <v>2079</v>
      </c>
      <c r="B1277" s="387" t="s">
        <v>2078</v>
      </c>
      <c r="C1277" s="388"/>
      <c r="D1277" s="391" t="s">
        <v>60</v>
      </c>
      <c r="E1277" s="313" t="s">
        <v>1454</v>
      </c>
    </row>
    <row r="1278" spans="1:5" x14ac:dyDescent="0.2">
      <c r="A1278" s="386"/>
      <c r="B1278" s="389"/>
      <c r="C1278" s="390"/>
      <c r="D1278" s="392"/>
      <c r="E1278" s="314" t="s">
        <v>1455</v>
      </c>
    </row>
    <row r="1279" spans="1:5" x14ac:dyDescent="0.2">
      <c r="A1279" s="377" t="s">
        <v>2080</v>
      </c>
      <c r="B1279" s="379" t="s">
        <v>2078</v>
      </c>
      <c r="C1279" s="380"/>
      <c r="D1279" s="383" t="s">
        <v>60</v>
      </c>
      <c r="E1279" s="315" t="s">
        <v>1454</v>
      </c>
    </row>
    <row r="1280" spans="1:5" x14ac:dyDescent="0.2">
      <c r="A1280" s="378"/>
      <c r="B1280" s="381"/>
      <c r="C1280" s="382"/>
      <c r="D1280" s="384"/>
      <c r="E1280" s="316" t="s">
        <v>1455</v>
      </c>
    </row>
    <row r="1281" spans="1:5" x14ac:dyDescent="0.2">
      <c r="A1281" s="385" t="s">
        <v>2081</v>
      </c>
      <c r="B1281" s="387" t="s">
        <v>2078</v>
      </c>
      <c r="C1281" s="388"/>
      <c r="D1281" s="391" t="s">
        <v>60</v>
      </c>
      <c r="E1281" s="313" t="s">
        <v>1454</v>
      </c>
    </row>
    <row r="1282" spans="1:5" x14ac:dyDescent="0.2">
      <c r="A1282" s="386"/>
      <c r="B1282" s="389"/>
      <c r="C1282" s="390"/>
      <c r="D1282" s="392"/>
      <c r="E1282" s="314" t="s">
        <v>1455</v>
      </c>
    </row>
    <row r="1283" spans="1:5" x14ac:dyDescent="0.2">
      <c r="A1283" s="377" t="s">
        <v>2082</v>
      </c>
      <c r="B1283" s="379" t="s">
        <v>2078</v>
      </c>
      <c r="C1283" s="380"/>
      <c r="D1283" s="383" t="s">
        <v>60</v>
      </c>
      <c r="E1283" s="315" t="s">
        <v>1454</v>
      </c>
    </row>
    <row r="1284" spans="1:5" x14ac:dyDescent="0.2">
      <c r="A1284" s="378"/>
      <c r="B1284" s="381"/>
      <c r="C1284" s="382"/>
      <c r="D1284" s="384"/>
      <c r="E1284" s="316" t="s">
        <v>1455</v>
      </c>
    </row>
    <row r="1285" spans="1:5" x14ac:dyDescent="0.2">
      <c r="A1285" s="385" t="s">
        <v>2083</v>
      </c>
      <c r="B1285" s="387" t="s">
        <v>2078</v>
      </c>
      <c r="C1285" s="388"/>
      <c r="D1285" s="391" t="s">
        <v>60</v>
      </c>
      <c r="E1285" s="313" t="s">
        <v>1454</v>
      </c>
    </row>
    <row r="1286" spans="1:5" x14ac:dyDescent="0.2">
      <c r="A1286" s="386"/>
      <c r="B1286" s="389"/>
      <c r="C1286" s="390"/>
      <c r="D1286" s="392"/>
      <c r="E1286" s="314" t="s">
        <v>1455</v>
      </c>
    </row>
    <row r="1287" spans="1:5" x14ac:dyDescent="0.2">
      <c r="A1287" s="377" t="s">
        <v>2084</v>
      </c>
      <c r="B1287" s="379" t="s">
        <v>2078</v>
      </c>
      <c r="C1287" s="380"/>
      <c r="D1287" s="383" t="s">
        <v>60</v>
      </c>
      <c r="E1287" s="315" t="s">
        <v>1454</v>
      </c>
    </row>
    <row r="1288" spans="1:5" x14ac:dyDescent="0.2">
      <c r="A1288" s="378"/>
      <c r="B1288" s="381"/>
      <c r="C1288" s="382"/>
      <c r="D1288" s="384"/>
      <c r="E1288" s="316" t="s">
        <v>1455</v>
      </c>
    </row>
    <row r="1289" spans="1:5" x14ac:dyDescent="0.2">
      <c r="A1289" s="385" t="s">
        <v>2085</v>
      </c>
      <c r="B1289" s="387" t="s">
        <v>2050</v>
      </c>
      <c r="C1289" s="388"/>
      <c r="D1289" s="391" t="s">
        <v>60</v>
      </c>
      <c r="E1289" s="313" t="s">
        <v>1454</v>
      </c>
    </row>
    <row r="1290" spans="1:5" x14ac:dyDescent="0.2">
      <c r="A1290" s="386"/>
      <c r="B1290" s="389"/>
      <c r="C1290" s="390"/>
      <c r="D1290" s="392"/>
      <c r="E1290" s="314" t="s">
        <v>1455</v>
      </c>
    </row>
    <row r="1291" spans="1:5" x14ac:dyDescent="0.2">
      <c r="A1291" s="377" t="s">
        <v>2086</v>
      </c>
      <c r="B1291" s="379" t="s">
        <v>2078</v>
      </c>
      <c r="C1291" s="380"/>
      <c r="D1291" s="383" t="s">
        <v>60</v>
      </c>
      <c r="E1291" s="315" t="s">
        <v>1454</v>
      </c>
    </row>
    <row r="1292" spans="1:5" x14ac:dyDescent="0.2">
      <c r="A1292" s="378"/>
      <c r="B1292" s="381"/>
      <c r="C1292" s="382"/>
      <c r="D1292" s="384"/>
      <c r="E1292" s="316" t="s">
        <v>1455</v>
      </c>
    </row>
    <row r="1293" spans="1:5" x14ac:dyDescent="0.2">
      <c r="A1293" s="385" t="s">
        <v>2087</v>
      </c>
      <c r="B1293" s="387" t="s">
        <v>2078</v>
      </c>
      <c r="C1293" s="388"/>
      <c r="D1293" s="391" t="s">
        <v>60</v>
      </c>
      <c r="E1293" s="313" t="s">
        <v>1454</v>
      </c>
    </row>
    <row r="1294" spans="1:5" x14ac:dyDescent="0.2">
      <c r="A1294" s="386"/>
      <c r="B1294" s="389"/>
      <c r="C1294" s="390"/>
      <c r="D1294" s="392"/>
      <c r="E1294" s="314" t="s">
        <v>1455</v>
      </c>
    </row>
    <row r="1295" spans="1:5" x14ac:dyDescent="0.2">
      <c r="A1295" s="377" t="s">
        <v>2088</v>
      </c>
      <c r="B1295" s="379" t="s">
        <v>2078</v>
      </c>
      <c r="C1295" s="380"/>
      <c r="D1295" s="383" t="s">
        <v>60</v>
      </c>
      <c r="E1295" s="315" t="s">
        <v>1454</v>
      </c>
    </row>
    <row r="1296" spans="1:5" x14ac:dyDescent="0.2">
      <c r="A1296" s="378"/>
      <c r="B1296" s="381"/>
      <c r="C1296" s="382"/>
      <c r="D1296" s="384"/>
      <c r="E1296" s="316" t="s">
        <v>1455</v>
      </c>
    </row>
    <row r="1297" spans="1:5" x14ac:dyDescent="0.2">
      <c r="A1297" s="385" t="s">
        <v>2089</v>
      </c>
      <c r="B1297" s="387" t="s">
        <v>2078</v>
      </c>
      <c r="C1297" s="388"/>
      <c r="D1297" s="391" t="s">
        <v>60</v>
      </c>
      <c r="E1297" s="313" t="s">
        <v>1454</v>
      </c>
    </row>
    <row r="1298" spans="1:5" x14ac:dyDescent="0.2">
      <c r="A1298" s="386"/>
      <c r="B1298" s="389"/>
      <c r="C1298" s="390"/>
      <c r="D1298" s="392"/>
      <c r="E1298" s="314" t="s">
        <v>1455</v>
      </c>
    </row>
    <row r="1299" spans="1:5" x14ac:dyDescent="0.2">
      <c r="A1299" s="377" t="s">
        <v>2090</v>
      </c>
      <c r="B1299" s="379" t="s">
        <v>2078</v>
      </c>
      <c r="C1299" s="380"/>
      <c r="D1299" s="383" t="s">
        <v>60</v>
      </c>
      <c r="E1299" s="315" t="s">
        <v>1454</v>
      </c>
    </row>
    <row r="1300" spans="1:5" x14ac:dyDescent="0.2">
      <c r="A1300" s="378"/>
      <c r="B1300" s="381"/>
      <c r="C1300" s="382"/>
      <c r="D1300" s="384"/>
      <c r="E1300" s="316" t="s">
        <v>1455</v>
      </c>
    </row>
    <row r="1301" spans="1:5" x14ac:dyDescent="0.2">
      <c r="A1301" s="385" t="s">
        <v>2091</v>
      </c>
      <c r="B1301" s="387" t="s">
        <v>2078</v>
      </c>
      <c r="C1301" s="388"/>
      <c r="D1301" s="391" t="s">
        <v>60</v>
      </c>
      <c r="E1301" s="313" t="s">
        <v>1454</v>
      </c>
    </row>
    <row r="1302" spans="1:5" x14ac:dyDescent="0.2">
      <c r="A1302" s="386"/>
      <c r="B1302" s="389"/>
      <c r="C1302" s="390"/>
      <c r="D1302" s="392"/>
      <c r="E1302" s="314" t="s">
        <v>1455</v>
      </c>
    </row>
    <row r="1303" spans="1:5" x14ac:dyDescent="0.2">
      <c r="A1303" s="377" t="s">
        <v>2092</v>
      </c>
      <c r="B1303" s="379" t="s">
        <v>2078</v>
      </c>
      <c r="C1303" s="380"/>
      <c r="D1303" s="383" t="s">
        <v>60</v>
      </c>
      <c r="E1303" s="315" t="s">
        <v>1454</v>
      </c>
    </row>
    <row r="1304" spans="1:5" x14ac:dyDescent="0.2">
      <c r="A1304" s="378"/>
      <c r="B1304" s="381"/>
      <c r="C1304" s="382"/>
      <c r="D1304" s="384"/>
      <c r="E1304" s="316" t="s">
        <v>1455</v>
      </c>
    </row>
    <row r="1305" spans="1:5" x14ac:dyDescent="0.2">
      <c r="A1305" s="385" t="s">
        <v>2093</v>
      </c>
      <c r="B1305" s="387" t="s">
        <v>2094</v>
      </c>
      <c r="C1305" s="388"/>
      <c r="D1305" s="391" t="s">
        <v>60</v>
      </c>
      <c r="E1305" s="313" t="s">
        <v>1454</v>
      </c>
    </row>
    <row r="1306" spans="1:5" x14ac:dyDescent="0.2">
      <c r="A1306" s="386"/>
      <c r="B1306" s="389"/>
      <c r="C1306" s="390"/>
      <c r="D1306" s="392"/>
      <c r="E1306" s="314" t="s">
        <v>1455</v>
      </c>
    </row>
    <row r="1307" spans="1:5" x14ac:dyDescent="0.2">
      <c r="A1307" s="377" t="s">
        <v>2095</v>
      </c>
      <c r="B1307" s="379" t="s">
        <v>2094</v>
      </c>
      <c r="C1307" s="380"/>
      <c r="D1307" s="383" t="s">
        <v>60</v>
      </c>
      <c r="E1307" s="315" t="s">
        <v>1454</v>
      </c>
    </row>
    <row r="1308" spans="1:5" x14ac:dyDescent="0.2">
      <c r="A1308" s="378"/>
      <c r="B1308" s="381"/>
      <c r="C1308" s="382"/>
      <c r="D1308" s="384"/>
      <c r="E1308" s="316" t="s">
        <v>1455</v>
      </c>
    </row>
    <row r="1309" spans="1:5" x14ac:dyDescent="0.2">
      <c r="A1309" s="385" t="s">
        <v>2096</v>
      </c>
      <c r="B1309" s="387" t="s">
        <v>2097</v>
      </c>
      <c r="C1309" s="388"/>
      <c r="D1309" s="391" t="s">
        <v>60</v>
      </c>
      <c r="E1309" s="313" t="s">
        <v>1454</v>
      </c>
    </row>
    <row r="1310" spans="1:5" x14ac:dyDescent="0.2">
      <c r="A1310" s="386"/>
      <c r="B1310" s="389"/>
      <c r="C1310" s="390"/>
      <c r="D1310" s="392"/>
      <c r="E1310" s="314" t="s">
        <v>1455</v>
      </c>
    </row>
    <row r="1311" spans="1:5" x14ac:dyDescent="0.2">
      <c r="A1311" s="377" t="s">
        <v>2098</v>
      </c>
      <c r="B1311" s="379" t="s">
        <v>2097</v>
      </c>
      <c r="C1311" s="380"/>
      <c r="D1311" s="383" t="s">
        <v>60</v>
      </c>
      <c r="E1311" s="315" t="s">
        <v>1454</v>
      </c>
    </row>
    <row r="1312" spans="1:5" x14ac:dyDescent="0.2">
      <c r="A1312" s="378"/>
      <c r="B1312" s="381"/>
      <c r="C1312" s="382"/>
      <c r="D1312" s="384"/>
      <c r="E1312" s="316" t="s">
        <v>1455</v>
      </c>
    </row>
    <row r="1313" spans="1:5" x14ac:dyDescent="0.2">
      <c r="A1313" s="385" t="s">
        <v>2099</v>
      </c>
      <c r="B1313" s="387" t="s">
        <v>2097</v>
      </c>
      <c r="C1313" s="388"/>
      <c r="D1313" s="391" t="s">
        <v>60</v>
      </c>
      <c r="E1313" s="313" t="s">
        <v>1454</v>
      </c>
    </row>
    <row r="1314" spans="1:5" x14ac:dyDescent="0.2">
      <c r="A1314" s="386"/>
      <c r="B1314" s="389"/>
      <c r="C1314" s="390"/>
      <c r="D1314" s="392"/>
      <c r="E1314" s="314" t="s">
        <v>1455</v>
      </c>
    </row>
    <row r="1315" spans="1:5" x14ac:dyDescent="0.2">
      <c r="A1315" s="377" t="s">
        <v>2100</v>
      </c>
      <c r="B1315" s="379" t="s">
        <v>2097</v>
      </c>
      <c r="C1315" s="380"/>
      <c r="D1315" s="383" t="s">
        <v>60</v>
      </c>
      <c r="E1315" s="315" t="s">
        <v>1454</v>
      </c>
    </row>
    <row r="1316" spans="1:5" x14ac:dyDescent="0.2">
      <c r="A1316" s="378"/>
      <c r="B1316" s="381"/>
      <c r="C1316" s="382"/>
      <c r="D1316" s="384"/>
      <c r="E1316" s="316" t="s">
        <v>1455</v>
      </c>
    </row>
    <row r="1317" spans="1:5" x14ac:dyDescent="0.2">
      <c r="A1317" s="385" t="s">
        <v>2101</v>
      </c>
      <c r="B1317" s="387" t="s">
        <v>2094</v>
      </c>
      <c r="C1317" s="388"/>
      <c r="D1317" s="391" t="s">
        <v>60</v>
      </c>
      <c r="E1317" s="313" t="s">
        <v>1454</v>
      </c>
    </row>
    <row r="1318" spans="1:5" x14ac:dyDescent="0.2">
      <c r="A1318" s="386"/>
      <c r="B1318" s="389"/>
      <c r="C1318" s="390"/>
      <c r="D1318" s="392"/>
      <c r="E1318" s="314" t="s">
        <v>1455</v>
      </c>
    </row>
    <row r="1319" spans="1:5" x14ac:dyDescent="0.2">
      <c r="A1319" s="377" t="s">
        <v>2102</v>
      </c>
      <c r="B1319" s="379" t="s">
        <v>2094</v>
      </c>
      <c r="C1319" s="380"/>
      <c r="D1319" s="383" t="s">
        <v>60</v>
      </c>
      <c r="E1319" s="315" t="s">
        <v>1454</v>
      </c>
    </row>
    <row r="1320" spans="1:5" x14ac:dyDescent="0.2">
      <c r="A1320" s="378"/>
      <c r="B1320" s="381"/>
      <c r="C1320" s="382"/>
      <c r="D1320" s="384"/>
      <c r="E1320" s="316" t="s">
        <v>1455</v>
      </c>
    </row>
    <row r="1321" spans="1:5" x14ac:dyDescent="0.2">
      <c r="A1321" s="385" t="s">
        <v>2103</v>
      </c>
      <c r="B1321" s="387" t="s">
        <v>2094</v>
      </c>
      <c r="C1321" s="388"/>
      <c r="D1321" s="391" t="s">
        <v>60</v>
      </c>
      <c r="E1321" s="313" t="s">
        <v>1454</v>
      </c>
    </row>
    <row r="1322" spans="1:5" x14ac:dyDescent="0.2">
      <c r="A1322" s="386"/>
      <c r="B1322" s="389"/>
      <c r="C1322" s="390"/>
      <c r="D1322" s="392"/>
      <c r="E1322" s="314" t="s">
        <v>1455</v>
      </c>
    </row>
    <row r="1323" spans="1:5" x14ac:dyDescent="0.2">
      <c r="A1323" s="377" t="s">
        <v>2104</v>
      </c>
      <c r="B1323" s="379" t="s">
        <v>2105</v>
      </c>
      <c r="C1323" s="380"/>
      <c r="D1323" s="383" t="s">
        <v>60</v>
      </c>
      <c r="E1323" s="315" t="s">
        <v>1454</v>
      </c>
    </row>
    <row r="1324" spans="1:5" x14ac:dyDescent="0.2">
      <c r="A1324" s="378"/>
      <c r="B1324" s="381"/>
      <c r="C1324" s="382"/>
      <c r="D1324" s="384"/>
      <c r="E1324" s="316" t="s">
        <v>1455</v>
      </c>
    </row>
    <row r="1325" spans="1:5" x14ac:dyDescent="0.2">
      <c r="A1325" s="385" t="s">
        <v>2106</v>
      </c>
      <c r="B1325" s="387" t="s">
        <v>2105</v>
      </c>
      <c r="C1325" s="388"/>
      <c r="D1325" s="391" t="s">
        <v>60</v>
      </c>
      <c r="E1325" s="313" t="s">
        <v>1454</v>
      </c>
    </row>
    <row r="1326" spans="1:5" x14ac:dyDescent="0.2">
      <c r="A1326" s="386"/>
      <c r="B1326" s="389"/>
      <c r="C1326" s="390"/>
      <c r="D1326" s="392"/>
      <c r="E1326" s="314" t="s">
        <v>1455</v>
      </c>
    </row>
    <row r="1327" spans="1:5" x14ac:dyDescent="0.2">
      <c r="A1327" s="377" t="s">
        <v>2107</v>
      </c>
      <c r="B1327" s="379" t="s">
        <v>2105</v>
      </c>
      <c r="C1327" s="380"/>
      <c r="D1327" s="383" t="s">
        <v>60</v>
      </c>
      <c r="E1327" s="315" t="s">
        <v>1454</v>
      </c>
    </row>
    <row r="1328" spans="1:5" x14ac:dyDescent="0.2">
      <c r="A1328" s="378"/>
      <c r="B1328" s="381"/>
      <c r="C1328" s="382"/>
      <c r="D1328" s="384"/>
      <c r="E1328" s="316" t="s">
        <v>1455</v>
      </c>
    </row>
    <row r="1329" spans="1:5" x14ac:dyDescent="0.2">
      <c r="A1329" s="385" t="s">
        <v>2108</v>
      </c>
      <c r="B1329" s="387" t="s">
        <v>2105</v>
      </c>
      <c r="C1329" s="388"/>
      <c r="D1329" s="391" t="s">
        <v>60</v>
      </c>
      <c r="E1329" s="313" t="s">
        <v>1454</v>
      </c>
    </row>
    <row r="1330" spans="1:5" x14ac:dyDescent="0.2">
      <c r="A1330" s="386"/>
      <c r="B1330" s="389"/>
      <c r="C1330" s="390"/>
      <c r="D1330" s="392"/>
      <c r="E1330" s="314" t="s">
        <v>1455</v>
      </c>
    </row>
    <row r="1331" spans="1:5" x14ac:dyDescent="0.2">
      <c r="A1331" s="377" t="s">
        <v>2109</v>
      </c>
      <c r="B1331" s="379" t="s">
        <v>2105</v>
      </c>
      <c r="C1331" s="380"/>
      <c r="D1331" s="383" t="s">
        <v>60</v>
      </c>
      <c r="E1331" s="315" t="s">
        <v>1454</v>
      </c>
    </row>
    <row r="1332" spans="1:5" x14ac:dyDescent="0.2">
      <c r="A1332" s="378"/>
      <c r="B1332" s="381"/>
      <c r="C1332" s="382"/>
      <c r="D1332" s="384"/>
      <c r="E1332" s="316" t="s">
        <v>1455</v>
      </c>
    </row>
    <row r="1333" spans="1:5" x14ac:dyDescent="0.2">
      <c r="A1333" s="385" t="s">
        <v>2110</v>
      </c>
      <c r="B1333" s="387" t="s">
        <v>2111</v>
      </c>
      <c r="C1333" s="388"/>
      <c r="D1333" s="391" t="s">
        <v>60</v>
      </c>
      <c r="E1333" s="313" t="s">
        <v>1454</v>
      </c>
    </row>
    <row r="1334" spans="1:5" x14ac:dyDescent="0.2">
      <c r="A1334" s="386"/>
      <c r="B1334" s="389"/>
      <c r="C1334" s="390"/>
      <c r="D1334" s="392"/>
      <c r="E1334" s="314" t="s">
        <v>1455</v>
      </c>
    </row>
    <row r="1335" spans="1:5" x14ac:dyDescent="0.2">
      <c r="A1335" s="377" t="s">
        <v>2112</v>
      </c>
      <c r="B1335" s="379" t="s">
        <v>2111</v>
      </c>
      <c r="C1335" s="380"/>
      <c r="D1335" s="383" t="s">
        <v>60</v>
      </c>
      <c r="E1335" s="315" t="s">
        <v>1454</v>
      </c>
    </row>
    <row r="1336" spans="1:5" x14ac:dyDescent="0.2">
      <c r="A1336" s="378"/>
      <c r="B1336" s="381"/>
      <c r="C1336" s="382"/>
      <c r="D1336" s="384"/>
      <c r="E1336" s="316" t="s">
        <v>1455</v>
      </c>
    </row>
    <row r="1337" spans="1:5" x14ac:dyDescent="0.2">
      <c r="A1337" s="385" t="s">
        <v>2113</v>
      </c>
      <c r="B1337" s="387" t="s">
        <v>2111</v>
      </c>
      <c r="C1337" s="388"/>
      <c r="D1337" s="391" t="s">
        <v>60</v>
      </c>
      <c r="E1337" s="313" t="s">
        <v>1454</v>
      </c>
    </row>
    <row r="1338" spans="1:5" x14ac:dyDescent="0.2">
      <c r="A1338" s="386"/>
      <c r="B1338" s="389"/>
      <c r="C1338" s="390"/>
      <c r="D1338" s="392"/>
      <c r="E1338" s="314" t="s">
        <v>1455</v>
      </c>
    </row>
    <row r="1339" spans="1:5" x14ac:dyDescent="0.2">
      <c r="A1339" s="377" t="s">
        <v>2114</v>
      </c>
      <c r="B1339" s="379" t="s">
        <v>2115</v>
      </c>
      <c r="C1339" s="380"/>
      <c r="D1339" s="383" t="s">
        <v>60</v>
      </c>
      <c r="E1339" s="315" t="s">
        <v>1454</v>
      </c>
    </row>
    <row r="1340" spans="1:5" x14ac:dyDescent="0.2">
      <c r="A1340" s="378"/>
      <c r="B1340" s="381"/>
      <c r="C1340" s="382"/>
      <c r="D1340" s="384"/>
      <c r="E1340" s="316" t="s">
        <v>1455</v>
      </c>
    </row>
    <row r="1341" spans="1:5" x14ac:dyDescent="0.2">
      <c r="A1341" s="385" t="s">
        <v>2116</v>
      </c>
      <c r="B1341" s="387" t="s">
        <v>2115</v>
      </c>
      <c r="C1341" s="388"/>
      <c r="D1341" s="391" t="s">
        <v>60</v>
      </c>
      <c r="E1341" s="313" t="s">
        <v>1454</v>
      </c>
    </row>
    <row r="1342" spans="1:5" x14ac:dyDescent="0.2">
      <c r="A1342" s="386"/>
      <c r="B1342" s="389"/>
      <c r="C1342" s="390"/>
      <c r="D1342" s="392"/>
      <c r="E1342" s="314" t="s">
        <v>1455</v>
      </c>
    </row>
    <row r="1343" spans="1:5" x14ac:dyDescent="0.2">
      <c r="A1343" s="377" t="s">
        <v>2117</v>
      </c>
      <c r="B1343" s="379" t="s">
        <v>2115</v>
      </c>
      <c r="C1343" s="380"/>
      <c r="D1343" s="383" t="s">
        <v>60</v>
      </c>
      <c r="E1343" s="315" t="s">
        <v>1454</v>
      </c>
    </row>
    <row r="1344" spans="1:5" x14ac:dyDescent="0.2">
      <c r="A1344" s="378"/>
      <c r="B1344" s="381"/>
      <c r="C1344" s="382"/>
      <c r="D1344" s="384"/>
      <c r="E1344" s="316" t="s">
        <v>1455</v>
      </c>
    </row>
    <row r="1345" spans="1:5" x14ac:dyDescent="0.2">
      <c r="A1345" s="385" t="s">
        <v>2118</v>
      </c>
      <c r="B1345" s="387" t="s">
        <v>2115</v>
      </c>
      <c r="C1345" s="388"/>
      <c r="D1345" s="391" t="s">
        <v>60</v>
      </c>
      <c r="E1345" s="313" t="s">
        <v>1454</v>
      </c>
    </row>
    <row r="1346" spans="1:5" x14ac:dyDescent="0.2">
      <c r="A1346" s="386"/>
      <c r="B1346" s="389"/>
      <c r="C1346" s="390"/>
      <c r="D1346" s="392"/>
      <c r="E1346" s="314" t="s">
        <v>1455</v>
      </c>
    </row>
    <row r="1347" spans="1:5" x14ac:dyDescent="0.2">
      <c r="A1347" s="377" t="s">
        <v>2119</v>
      </c>
      <c r="B1347" s="379" t="s">
        <v>2115</v>
      </c>
      <c r="C1347" s="380"/>
      <c r="D1347" s="383" t="s">
        <v>60</v>
      </c>
      <c r="E1347" s="315" t="s">
        <v>1454</v>
      </c>
    </row>
    <row r="1348" spans="1:5" x14ac:dyDescent="0.2">
      <c r="A1348" s="378"/>
      <c r="B1348" s="381"/>
      <c r="C1348" s="382"/>
      <c r="D1348" s="384"/>
      <c r="E1348" s="316" t="s">
        <v>1455</v>
      </c>
    </row>
    <row r="1349" spans="1:5" x14ac:dyDescent="0.2">
      <c r="A1349" s="385" t="s">
        <v>2120</v>
      </c>
      <c r="B1349" s="387" t="s">
        <v>2115</v>
      </c>
      <c r="C1349" s="388"/>
      <c r="D1349" s="391" t="s">
        <v>60</v>
      </c>
      <c r="E1349" s="313" t="s">
        <v>1454</v>
      </c>
    </row>
    <row r="1350" spans="1:5" x14ac:dyDescent="0.2">
      <c r="A1350" s="386"/>
      <c r="B1350" s="389"/>
      <c r="C1350" s="390"/>
      <c r="D1350" s="392"/>
      <c r="E1350" s="314" t="s">
        <v>1455</v>
      </c>
    </row>
    <row r="1351" spans="1:5" x14ac:dyDescent="0.2">
      <c r="A1351" s="377" t="s">
        <v>2121</v>
      </c>
      <c r="B1351" s="379" t="s">
        <v>2115</v>
      </c>
      <c r="C1351" s="380"/>
      <c r="D1351" s="383" t="s">
        <v>60</v>
      </c>
      <c r="E1351" s="315" t="s">
        <v>1454</v>
      </c>
    </row>
    <row r="1352" spans="1:5" x14ac:dyDescent="0.2">
      <c r="A1352" s="378"/>
      <c r="B1352" s="381"/>
      <c r="C1352" s="382"/>
      <c r="D1352" s="384"/>
      <c r="E1352" s="316" t="s">
        <v>1455</v>
      </c>
    </row>
    <row r="1353" spans="1:5" x14ac:dyDescent="0.2">
      <c r="A1353" s="385" t="s">
        <v>2122</v>
      </c>
      <c r="B1353" s="387" t="s">
        <v>2123</v>
      </c>
      <c r="C1353" s="388"/>
      <c r="D1353" s="391" t="s">
        <v>60</v>
      </c>
      <c r="E1353" s="313" t="s">
        <v>1454</v>
      </c>
    </row>
    <row r="1354" spans="1:5" x14ac:dyDescent="0.2">
      <c r="A1354" s="386"/>
      <c r="B1354" s="389"/>
      <c r="C1354" s="390"/>
      <c r="D1354" s="392"/>
      <c r="E1354" s="314" t="s">
        <v>1455</v>
      </c>
    </row>
    <row r="1355" spans="1:5" x14ac:dyDescent="0.2">
      <c r="A1355" s="377" t="s">
        <v>2124</v>
      </c>
      <c r="B1355" s="379" t="s">
        <v>2123</v>
      </c>
      <c r="C1355" s="380"/>
      <c r="D1355" s="383" t="s">
        <v>60</v>
      </c>
      <c r="E1355" s="315" t="s">
        <v>1454</v>
      </c>
    </row>
    <row r="1356" spans="1:5" x14ac:dyDescent="0.2">
      <c r="A1356" s="378"/>
      <c r="B1356" s="381"/>
      <c r="C1356" s="382"/>
      <c r="D1356" s="384"/>
      <c r="E1356" s="316" t="s">
        <v>1455</v>
      </c>
    </row>
    <row r="1357" spans="1:5" x14ac:dyDescent="0.2">
      <c r="A1357" s="385" t="s">
        <v>2125</v>
      </c>
      <c r="B1357" s="387" t="s">
        <v>2123</v>
      </c>
      <c r="C1357" s="388"/>
      <c r="D1357" s="391" t="s">
        <v>60</v>
      </c>
      <c r="E1357" s="313" t="s">
        <v>1454</v>
      </c>
    </row>
    <row r="1358" spans="1:5" x14ac:dyDescent="0.2">
      <c r="A1358" s="386"/>
      <c r="B1358" s="389"/>
      <c r="C1358" s="390"/>
      <c r="D1358" s="392"/>
      <c r="E1358" s="314" t="s">
        <v>1455</v>
      </c>
    </row>
    <row r="1359" spans="1:5" x14ac:dyDescent="0.2">
      <c r="A1359" s="377" t="s">
        <v>2126</v>
      </c>
      <c r="B1359" s="379" t="s">
        <v>2123</v>
      </c>
      <c r="C1359" s="380"/>
      <c r="D1359" s="383" t="s">
        <v>60</v>
      </c>
      <c r="E1359" s="315" t="s">
        <v>1454</v>
      </c>
    </row>
    <row r="1360" spans="1:5" x14ac:dyDescent="0.2">
      <c r="A1360" s="378"/>
      <c r="B1360" s="381"/>
      <c r="C1360" s="382"/>
      <c r="D1360" s="384"/>
      <c r="E1360" s="316" t="s">
        <v>1455</v>
      </c>
    </row>
    <row r="1361" spans="1:5" x14ac:dyDescent="0.2">
      <c r="A1361" s="385" t="s">
        <v>2127</v>
      </c>
      <c r="B1361" s="387" t="s">
        <v>2123</v>
      </c>
      <c r="C1361" s="388"/>
      <c r="D1361" s="391" t="s">
        <v>60</v>
      </c>
      <c r="E1361" s="313" t="s">
        <v>1454</v>
      </c>
    </row>
    <row r="1362" spans="1:5" x14ac:dyDescent="0.2">
      <c r="A1362" s="386"/>
      <c r="B1362" s="389"/>
      <c r="C1362" s="390"/>
      <c r="D1362" s="392"/>
      <c r="E1362" s="314" t="s">
        <v>1455</v>
      </c>
    </row>
    <row r="1363" spans="1:5" x14ac:dyDescent="0.2">
      <c r="A1363" s="377" t="s">
        <v>2128</v>
      </c>
      <c r="B1363" s="379" t="s">
        <v>2097</v>
      </c>
      <c r="C1363" s="380"/>
      <c r="D1363" s="383" t="s">
        <v>60</v>
      </c>
      <c r="E1363" s="315" t="s">
        <v>1454</v>
      </c>
    </row>
    <row r="1364" spans="1:5" x14ac:dyDescent="0.2">
      <c r="A1364" s="378"/>
      <c r="B1364" s="381"/>
      <c r="C1364" s="382"/>
      <c r="D1364" s="384"/>
      <c r="E1364" s="316" t="s">
        <v>1455</v>
      </c>
    </row>
    <row r="1365" spans="1:5" x14ac:dyDescent="0.2">
      <c r="A1365" s="385" t="s">
        <v>2050</v>
      </c>
      <c r="B1365" s="387"/>
      <c r="C1365" s="388"/>
      <c r="D1365" s="391" t="s">
        <v>60</v>
      </c>
      <c r="E1365" s="313" t="s">
        <v>1454</v>
      </c>
    </row>
    <row r="1366" spans="1:5" x14ac:dyDescent="0.2">
      <c r="A1366" s="386"/>
      <c r="B1366" s="389"/>
      <c r="C1366" s="390"/>
      <c r="D1366" s="392"/>
      <c r="E1366" s="314" t="s">
        <v>1455</v>
      </c>
    </row>
    <row r="1367" spans="1:5" x14ac:dyDescent="0.2">
      <c r="A1367" s="377" t="s">
        <v>2078</v>
      </c>
      <c r="B1367" s="379"/>
      <c r="C1367" s="380"/>
      <c r="D1367" s="383" t="s">
        <v>60</v>
      </c>
      <c r="E1367" s="315" t="s">
        <v>1454</v>
      </c>
    </row>
    <row r="1368" spans="1:5" x14ac:dyDescent="0.2">
      <c r="A1368" s="378"/>
      <c r="B1368" s="381"/>
      <c r="C1368" s="382"/>
      <c r="D1368" s="384"/>
      <c r="E1368" s="316" t="s">
        <v>1455</v>
      </c>
    </row>
    <row r="1369" spans="1:5" x14ac:dyDescent="0.2">
      <c r="A1369" s="385" t="s">
        <v>2097</v>
      </c>
      <c r="B1369" s="387"/>
      <c r="C1369" s="388"/>
      <c r="D1369" s="391" t="s">
        <v>60</v>
      </c>
      <c r="E1369" s="313" t="s">
        <v>1454</v>
      </c>
    </row>
    <row r="1370" spans="1:5" x14ac:dyDescent="0.2">
      <c r="A1370" s="386"/>
      <c r="B1370" s="389"/>
      <c r="C1370" s="390"/>
      <c r="D1370" s="392"/>
      <c r="E1370" s="314" t="s">
        <v>1455</v>
      </c>
    </row>
    <row r="1371" spans="1:5" x14ac:dyDescent="0.2">
      <c r="A1371" s="377" t="s">
        <v>2105</v>
      </c>
      <c r="B1371" s="379"/>
      <c r="C1371" s="380"/>
      <c r="D1371" s="383" t="s">
        <v>60</v>
      </c>
      <c r="E1371" s="315" t="s">
        <v>1454</v>
      </c>
    </row>
    <row r="1372" spans="1:5" x14ac:dyDescent="0.2">
      <c r="A1372" s="378"/>
      <c r="B1372" s="381"/>
      <c r="C1372" s="382"/>
      <c r="D1372" s="384"/>
      <c r="E1372" s="316" t="s">
        <v>1455</v>
      </c>
    </row>
    <row r="1373" spans="1:5" x14ac:dyDescent="0.2">
      <c r="A1373" s="385" t="s">
        <v>2066</v>
      </c>
      <c r="B1373" s="387"/>
      <c r="C1373" s="388"/>
      <c r="D1373" s="391" t="s">
        <v>60</v>
      </c>
      <c r="E1373" s="313" t="s">
        <v>1454</v>
      </c>
    </row>
    <row r="1374" spans="1:5" x14ac:dyDescent="0.2">
      <c r="A1374" s="386"/>
      <c r="B1374" s="389"/>
      <c r="C1374" s="390"/>
      <c r="D1374" s="392"/>
      <c r="E1374" s="314" t="s">
        <v>1455</v>
      </c>
    </row>
    <row r="1375" spans="1:5" x14ac:dyDescent="0.2">
      <c r="A1375" s="377" t="s">
        <v>2129</v>
      </c>
      <c r="B1375" s="379" t="s">
        <v>2097</v>
      </c>
      <c r="C1375" s="380"/>
      <c r="D1375" s="383" t="s">
        <v>60</v>
      </c>
      <c r="E1375" s="315" t="s">
        <v>1454</v>
      </c>
    </row>
    <row r="1376" spans="1:5" x14ac:dyDescent="0.2">
      <c r="A1376" s="378"/>
      <c r="B1376" s="381"/>
      <c r="C1376" s="382"/>
      <c r="D1376" s="384"/>
      <c r="E1376" s="316" t="s">
        <v>1455</v>
      </c>
    </row>
    <row r="1377" spans="1:5" x14ac:dyDescent="0.2">
      <c r="A1377" s="385" t="s">
        <v>2130</v>
      </c>
      <c r="B1377" s="387"/>
      <c r="C1377" s="388"/>
      <c r="D1377" s="391" t="s">
        <v>60</v>
      </c>
      <c r="E1377" s="313" t="s">
        <v>1454</v>
      </c>
    </row>
    <row r="1378" spans="1:5" x14ac:dyDescent="0.2">
      <c r="A1378" s="386"/>
      <c r="B1378" s="389"/>
      <c r="C1378" s="390"/>
      <c r="D1378" s="392"/>
      <c r="E1378" s="314" t="s">
        <v>1455</v>
      </c>
    </row>
    <row r="1379" spans="1:5" x14ac:dyDescent="0.2">
      <c r="A1379" s="377" t="s">
        <v>2131</v>
      </c>
      <c r="B1379" s="379" t="s">
        <v>2123</v>
      </c>
      <c r="C1379" s="380"/>
      <c r="D1379" s="383" t="s">
        <v>60</v>
      </c>
      <c r="E1379" s="315" t="s">
        <v>1454</v>
      </c>
    </row>
    <row r="1380" spans="1:5" x14ac:dyDescent="0.2">
      <c r="A1380" s="378"/>
      <c r="B1380" s="381"/>
      <c r="C1380" s="382"/>
      <c r="D1380" s="384"/>
      <c r="E1380" s="316" t="s">
        <v>1455</v>
      </c>
    </row>
    <row r="1381" spans="1:5" x14ac:dyDescent="0.2">
      <c r="A1381" s="385" t="s">
        <v>2111</v>
      </c>
      <c r="B1381" s="387"/>
      <c r="C1381" s="388"/>
      <c r="D1381" s="391" t="s">
        <v>60</v>
      </c>
      <c r="E1381" s="313" t="s">
        <v>1454</v>
      </c>
    </row>
    <row r="1382" spans="1:5" x14ac:dyDescent="0.2">
      <c r="A1382" s="386"/>
      <c r="B1382" s="389"/>
      <c r="C1382" s="390"/>
      <c r="D1382" s="392"/>
      <c r="E1382" s="314" t="s">
        <v>1455</v>
      </c>
    </row>
    <row r="1383" spans="1:5" x14ac:dyDescent="0.2">
      <c r="A1383" s="377" t="s">
        <v>2094</v>
      </c>
      <c r="B1383" s="379"/>
      <c r="C1383" s="380"/>
      <c r="D1383" s="383" t="s">
        <v>60</v>
      </c>
      <c r="E1383" s="315" t="s">
        <v>1454</v>
      </c>
    </row>
    <row r="1384" spans="1:5" x14ac:dyDescent="0.2">
      <c r="A1384" s="378"/>
      <c r="B1384" s="381"/>
      <c r="C1384" s="382"/>
      <c r="D1384" s="384"/>
      <c r="E1384" s="316" t="s">
        <v>1455</v>
      </c>
    </row>
    <row r="1385" spans="1:5" x14ac:dyDescent="0.2">
      <c r="A1385" s="385" t="s">
        <v>2115</v>
      </c>
      <c r="B1385" s="387"/>
      <c r="C1385" s="388"/>
      <c r="D1385" s="391" t="s">
        <v>60</v>
      </c>
      <c r="E1385" s="313" t="s">
        <v>1454</v>
      </c>
    </row>
    <row r="1386" spans="1:5" x14ac:dyDescent="0.2">
      <c r="A1386" s="386"/>
      <c r="B1386" s="389"/>
      <c r="C1386" s="390"/>
      <c r="D1386" s="392"/>
      <c r="E1386" s="314" t="s">
        <v>1455</v>
      </c>
    </row>
    <row r="1387" spans="1:5" x14ac:dyDescent="0.2">
      <c r="A1387" s="377" t="s">
        <v>2123</v>
      </c>
      <c r="B1387" s="379"/>
      <c r="C1387" s="380"/>
      <c r="D1387" s="383" t="s">
        <v>60</v>
      </c>
      <c r="E1387" s="315" t="s">
        <v>1454</v>
      </c>
    </row>
    <row r="1388" spans="1:5" x14ac:dyDescent="0.2">
      <c r="A1388" s="378"/>
      <c r="B1388" s="381"/>
      <c r="C1388" s="382"/>
      <c r="D1388" s="384"/>
      <c r="E1388" s="316" t="s">
        <v>1455</v>
      </c>
    </row>
    <row r="1389" spans="1:5" x14ac:dyDescent="0.2">
      <c r="A1389" s="385" t="s">
        <v>2132</v>
      </c>
      <c r="B1389" s="387" t="s">
        <v>2133</v>
      </c>
      <c r="C1389" s="388"/>
      <c r="D1389" s="391" t="s">
        <v>61</v>
      </c>
      <c r="E1389" s="313" t="s">
        <v>1454</v>
      </c>
    </row>
    <row r="1390" spans="1:5" x14ac:dyDescent="0.2">
      <c r="A1390" s="386"/>
      <c r="B1390" s="389"/>
      <c r="C1390" s="390"/>
      <c r="D1390" s="392"/>
      <c r="E1390" s="314" t="s">
        <v>1455</v>
      </c>
    </row>
    <row r="1391" spans="1:5" x14ac:dyDescent="0.2">
      <c r="A1391" s="377" t="s">
        <v>2134</v>
      </c>
      <c r="B1391" s="379" t="s">
        <v>2133</v>
      </c>
      <c r="C1391" s="380"/>
      <c r="D1391" s="383" t="s">
        <v>61</v>
      </c>
      <c r="E1391" s="315" t="s">
        <v>1454</v>
      </c>
    </row>
    <row r="1392" spans="1:5" x14ac:dyDescent="0.2">
      <c r="A1392" s="378"/>
      <c r="B1392" s="381"/>
      <c r="C1392" s="382"/>
      <c r="D1392" s="384"/>
      <c r="E1392" s="316" t="s">
        <v>1455</v>
      </c>
    </row>
    <row r="1393" spans="1:5" x14ac:dyDescent="0.2">
      <c r="A1393" s="385" t="s">
        <v>2135</v>
      </c>
      <c r="B1393" s="387" t="s">
        <v>2133</v>
      </c>
      <c r="C1393" s="388"/>
      <c r="D1393" s="391" t="s">
        <v>61</v>
      </c>
      <c r="E1393" s="313" t="s">
        <v>1454</v>
      </c>
    </row>
    <row r="1394" spans="1:5" x14ac:dyDescent="0.2">
      <c r="A1394" s="386"/>
      <c r="B1394" s="389"/>
      <c r="C1394" s="390"/>
      <c r="D1394" s="392"/>
      <c r="E1394" s="314" t="s">
        <v>1455</v>
      </c>
    </row>
    <row r="1395" spans="1:5" x14ac:dyDescent="0.2">
      <c r="A1395" s="377" t="s">
        <v>1716</v>
      </c>
      <c r="B1395" s="379" t="s">
        <v>2133</v>
      </c>
      <c r="C1395" s="380"/>
      <c r="D1395" s="383" t="s">
        <v>61</v>
      </c>
      <c r="E1395" s="315" t="s">
        <v>1454</v>
      </c>
    </row>
    <row r="1396" spans="1:5" x14ac:dyDescent="0.2">
      <c r="A1396" s="378"/>
      <c r="B1396" s="381"/>
      <c r="C1396" s="382"/>
      <c r="D1396" s="384"/>
      <c r="E1396" s="316" t="s">
        <v>1455</v>
      </c>
    </row>
    <row r="1397" spans="1:5" x14ac:dyDescent="0.2">
      <c r="A1397" s="385" t="s">
        <v>2136</v>
      </c>
      <c r="B1397" s="387" t="s">
        <v>2133</v>
      </c>
      <c r="C1397" s="388"/>
      <c r="D1397" s="391" t="s">
        <v>61</v>
      </c>
      <c r="E1397" s="313" t="s">
        <v>1454</v>
      </c>
    </row>
    <row r="1398" spans="1:5" x14ac:dyDescent="0.2">
      <c r="A1398" s="386"/>
      <c r="B1398" s="389"/>
      <c r="C1398" s="390"/>
      <c r="D1398" s="392"/>
      <c r="E1398" s="314" t="s">
        <v>1455</v>
      </c>
    </row>
    <row r="1399" spans="1:5" x14ac:dyDescent="0.2">
      <c r="A1399" s="377" t="s">
        <v>2137</v>
      </c>
      <c r="B1399" s="379" t="s">
        <v>2133</v>
      </c>
      <c r="C1399" s="380"/>
      <c r="D1399" s="383" t="s">
        <v>61</v>
      </c>
      <c r="E1399" s="315" t="s">
        <v>1454</v>
      </c>
    </row>
    <row r="1400" spans="1:5" x14ac:dyDescent="0.2">
      <c r="A1400" s="378"/>
      <c r="B1400" s="381"/>
      <c r="C1400" s="382"/>
      <c r="D1400" s="384"/>
      <c r="E1400" s="316" t="s">
        <v>1455</v>
      </c>
    </row>
    <row r="1401" spans="1:5" x14ac:dyDescent="0.2">
      <c r="A1401" s="385" t="s">
        <v>2138</v>
      </c>
      <c r="B1401" s="387" t="s">
        <v>2133</v>
      </c>
      <c r="C1401" s="388"/>
      <c r="D1401" s="391" t="s">
        <v>61</v>
      </c>
      <c r="E1401" s="313" t="s">
        <v>1454</v>
      </c>
    </row>
    <row r="1402" spans="1:5" x14ac:dyDescent="0.2">
      <c r="A1402" s="386"/>
      <c r="B1402" s="389"/>
      <c r="C1402" s="390"/>
      <c r="D1402" s="392"/>
      <c r="E1402" s="314" t="s">
        <v>1455</v>
      </c>
    </row>
    <row r="1403" spans="1:5" x14ac:dyDescent="0.2">
      <c r="A1403" s="377" t="s">
        <v>2139</v>
      </c>
      <c r="B1403" s="379" t="s">
        <v>2133</v>
      </c>
      <c r="C1403" s="380"/>
      <c r="D1403" s="383" t="s">
        <v>61</v>
      </c>
      <c r="E1403" s="315" t="s">
        <v>1454</v>
      </c>
    </row>
    <row r="1404" spans="1:5" x14ac:dyDescent="0.2">
      <c r="A1404" s="378"/>
      <c r="B1404" s="381"/>
      <c r="C1404" s="382"/>
      <c r="D1404" s="384"/>
      <c r="E1404" s="316" t="s">
        <v>1455</v>
      </c>
    </row>
    <row r="1405" spans="1:5" x14ac:dyDescent="0.2">
      <c r="A1405" s="385" t="s">
        <v>2140</v>
      </c>
      <c r="B1405" s="387" t="s">
        <v>2133</v>
      </c>
      <c r="C1405" s="388"/>
      <c r="D1405" s="391" t="s">
        <v>61</v>
      </c>
      <c r="E1405" s="313" t="s">
        <v>1454</v>
      </c>
    </row>
    <row r="1406" spans="1:5" x14ac:dyDescent="0.2">
      <c r="A1406" s="386"/>
      <c r="B1406" s="389"/>
      <c r="C1406" s="390"/>
      <c r="D1406" s="392"/>
      <c r="E1406" s="314" t="s">
        <v>1455</v>
      </c>
    </row>
    <row r="1407" spans="1:5" x14ac:dyDescent="0.2">
      <c r="A1407" s="377" t="s">
        <v>2141</v>
      </c>
      <c r="B1407" s="379" t="s">
        <v>2133</v>
      </c>
      <c r="C1407" s="380"/>
      <c r="D1407" s="383" t="s">
        <v>61</v>
      </c>
      <c r="E1407" s="315" t="s">
        <v>1454</v>
      </c>
    </row>
    <row r="1408" spans="1:5" x14ac:dyDescent="0.2">
      <c r="A1408" s="378"/>
      <c r="B1408" s="381"/>
      <c r="C1408" s="382"/>
      <c r="D1408" s="384"/>
      <c r="E1408" s="316" t="s">
        <v>1455</v>
      </c>
    </row>
    <row r="1409" spans="1:5" x14ac:dyDescent="0.2">
      <c r="A1409" s="385" t="s">
        <v>2142</v>
      </c>
      <c r="B1409" s="387" t="s">
        <v>2133</v>
      </c>
      <c r="C1409" s="388"/>
      <c r="D1409" s="391" t="s">
        <v>61</v>
      </c>
      <c r="E1409" s="313" t="s">
        <v>1454</v>
      </c>
    </row>
    <row r="1410" spans="1:5" x14ac:dyDescent="0.2">
      <c r="A1410" s="386"/>
      <c r="B1410" s="389"/>
      <c r="C1410" s="390"/>
      <c r="D1410" s="392"/>
      <c r="E1410" s="314" t="s">
        <v>1455</v>
      </c>
    </row>
    <row r="1411" spans="1:5" x14ac:dyDescent="0.2">
      <c r="A1411" s="377" t="s">
        <v>2143</v>
      </c>
      <c r="B1411" s="379" t="s">
        <v>2133</v>
      </c>
      <c r="C1411" s="380"/>
      <c r="D1411" s="383" t="s">
        <v>61</v>
      </c>
      <c r="E1411" s="315" t="s">
        <v>1454</v>
      </c>
    </row>
    <row r="1412" spans="1:5" x14ac:dyDescent="0.2">
      <c r="A1412" s="378"/>
      <c r="B1412" s="381"/>
      <c r="C1412" s="382"/>
      <c r="D1412" s="384"/>
      <c r="E1412" s="316" t="s">
        <v>1455</v>
      </c>
    </row>
    <row r="1413" spans="1:5" x14ac:dyDescent="0.2">
      <c r="A1413" s="385" t="s">
        <v>2144</v>
      </c>
      <c r="B1413" s="387" t="s">
        <v>2133</v>
      </c>
      <c r="C1413" s="388"/>
      <c r="D1413" s="391" t="s">
        <v>61</v>
      </c>
      <c r="E1413" s="313" t="s">
        <v>1454</v>
      </c>
    </row>
    <row r="1414" spans="1:5" x14ac:dyDescent="0.2">
      <c r="A1414" s="386"/>
      <c r="B1414" s="389"/>
      <c r="C1414" s="390"/>
      <c r="D1414" s="392"/>
      <c r="E1414" s="314" t="s">
        <v>1455</v>
      </c>
    </row>
    <row r="1415" spans="1:5" x14ac:dyDescent="0.2">
      <c r="A1415" s="377" t="s">
        <v>2145</v>
      </c>
      <c r="B1415" s="379" t="s">
        <v>2133</v>
      </c>
      <c r="C1415" s="380"/>
      <c r="D1415" s="383" t="s">
        <v>61</v>
      </c>
      <c r="E1415" s="315" t="s">
        <v>1454</v>
      </c>
    </row>
    <row r="1416" spans="1:5" x14ac:dyDescent="0.2">
      <c r="A1416" s="378"/>
      <c r="B1416" s="381"/>
      <c r="C1416" s="382"/>
      <c r="D1416" s="384"/>
      <c r="E1416" s="316" t="s">
        <v>1455</v>
      </c>
    </row>
    <row r="1417" spans="1:5" x14ac:dyDescent="0.2">
      <c r="A1417" s="385" t="s">
        <v>2146</v>
      </c>
      <c r="B1417" s="387" t="s">
        <v>2133</v>
      </c>
      <c r="C1417" s="388"/>
      <c r="D1417" s="391" t="s">
        <v>61</v>
      </c>
      <c r="E1417" s="313" t="s">
        <v>1454</v>
      </c>
    </row>
    <row r="1418" spans="1:5" x14ac:dyDescent="0.2">
      <c r="A1418" s="386"/>
      <c r="B1418" s="389"/>
      <c r="C1418" s="390"/>
      <c r="D1418" s="392"/>
      <c r="E1418" s="314" t="s">
        <v>1455</v>
      </c>
    </row>
    <row r="1419" spans="1:5" x14ac:dyDescent="0.2">
      <c r="A1419" s="377" t="s">
        <v>2147</v>
      </c>
      <c r="B1419" s="379" t="s">
        <v>2133</v>
      </c>
      <c r="C1419" s="380"/>
      <c r="D1419" s="383" t="s">
        <v>61</v>
      </c>
      <c r="E1419" s="315" t="s">
        <v>1454</v>
      </c>
    </row>
    <row r="1420" spans="1:5" x14ac:dyDescent="0.2">
      <c r="A1420" s="378"/>
      <c r="B1420" s="381"/>
      <c r="C1420" s="382"/>
      <c r="D1420" s="384"/>
      <c r="E1420" s="316" t="s">
        <v>1455</v>
      </c>
    </row>
    <row r="1421" spans="1:5" x14ac:dyDescent="0.2">
      <c r="A1421" s="385" t="s">
        <v>2148</v>
      </c>
      <c r="B1421" s="387" t="s">
        <v>2133</v>
      </c>
      <c r="C1421" s="388"/>
      <c r="D1421" s="391" t="s">
        <v>61</v>
      </c>
      <c r="E1421" s="313" t="s">
        <v>1454</v>
      </c>
    </row>
    <row r="1422" spans="1:5" x14ac:dyDescent="0.2">
      <c r="A1422" s="386"/>
      <c r="B1422" s="389"/>
      <c r="C1422" s="390"/>
      <c r="D1422" s="392"/>
      <c r="E1422" s="314" t="s">
        <v>1455</v>
      </c>
    </row>
    <row r="1423" spans="1:5" x14ac:dyDescent="0.2">
      <c r="A1423" s="377" t="s">
        <v>2149</v>
      </c>
      <c r="B1423" s="379" t="s">
        <v>2133</v>
      </c>
      <c r="C1423" s="380"/>
      <c r="D1423" s="383" t="s">
        <v>61</v>
      </c>
      <c r="E1423" s="315" t="s">
        <v>1454</v>
      </c>
    </row>
    <row r="1424" spans="1:5" x14ac:dyDescent="0.2">
      <c r="A1424" s="378"/>
      <c r="B1424" s="381"/>
      <c r="C1424" s="382"/>
      <c r="D1424" s="384"/>
      <c r="E1424" s="316" t="s">
        <v>1455</v>
      </c>
    </row>
    <row r="1425" spans="1:5" x14ac:dyDescent="0.2">
      <c r="A1425" s="385" t="s">
        <v>2150</v>
      </c>
      <c r="B1425" s="387" t="s">
        <v>2133</v>
      </c>
      <c r="C1425" s="388"/>
      <c r="D1425" s="391" t="s">
        <v>61</v>
      </c>
      <c r="E1425" s="313" t="s">
        <v>1454</v>
      </c>
    </row>
    <row r="1426" spans="1:5" x14ac:dyDescent="0.2">
      <c r="A1426" s="386"/>
      <c r="B1426" s="389"/>
      <c r="C1426" s="390"/>
      <c r="D1426" s="392"/>
      <c r="E1426" s="314" t="s">
        <v>1455</v>
      </c>
    </row>
    <row r="1427" spans="1:5" x14ac:dyDescent="0.2">
      <c r="A1427" s="377" t="s">
        <v>2151</v>
      </c>
      <c r="B1427" s="379" t="s">
        <v>2152</v>
      </c>
      <c r="C1427" s="380"/>
      <c r="D1427" s="383" t="s">
        <v>61</v>
      </c>
      <c r="E1427" s="315" t="s">
        <v>1454</v>
      </c>
    </row>
    <row r="1428" spans="1:5" x14ac:dyDescent="0.2">
      <c r="A1428" s="378"/>
      <c r="B1428" s="381"/>
      <c r="C1428" s="382"/>
      <c r="D1428" s="384"/>
      <c r="E1428" s="316" t="s">
        <v>1455</v>
      </c>
    </row>
    <row r="1429" spans="1:5" x14ac:dyDescent="0.2">
      <c r="A1429" s="385" t="s">
        <v>2153</v>
      </c>
      <c r="B1429" s="387" t="s">
        <v>2152</v>
      </c>
      <c r="C1429" s="388"/>
      <c r="D1429" s="391" t="s">
        <v>61</v>
      </c>
      <c r="E1429" s="313" t="s">
        <v>1454</v>
      </c>
    </row>
    <row r="1430" spans="1:5" x14ac:dyDescent="0.2">
      <c r="A1430" s="386"/>
      <c r="B1430" s="389"/>
      <c r="C1430" s="390"/>
      <c r="D1430" s="392"/>
      <c r="E1430" s="314" t="s">
        <v>1455</v>
      </c>
    </row>
    <row r="1431" spans="1:5" x14ac:dyDescent="0.2">
      <c r="A1431" s="377" t="s">
        <v>2154</v>
      </c>
      <c r="B1431" s="379" t="s">
        <v>2152</v>
      </c>
      <c r="C1431" s="380"/>
      <c r="D1431" s="383" t="s">
        <v>61</v>
      </c>
      <c r="E1431" s="315" t="s">
        <v>1454</v>
      </c>
    </row>
    <row r="1432" spans="1:5" x14ac:dyDescent="0.2">
      <c r="A1432" s="378"/>
      <c r="B1432" s="381"/>
      <c r="C1432" s="382"/>
      <c r="D1432" s="384"/>
      <c r="E1432" s="316" t="s">
        <v>1455</v>
      </c>
    </row>
    <row r="1433" spans="1:5" x14ac:dyDescent="0.2">
      <c r="A1433" s="385" t="s">
        <v>2155</v>
      </c>
      <c r="B1433" s="387" t="s">
        <v>2152</v>
      </c>
      <c r="C1433" s="388"/>
      <c r="D1433" s="391" t="s">
        <v>61</v>
      </c>
      <c r="E1433" s="313" t="s">
        <v>1454</v>
      </c>
    </row>
    <row r="1434" spans="1:5" x14ac:dyDescent="0.2">
      <c r="A1434" s="386"/>
      <c r="B1434" s="389"/>
      <c r="C1434" s="390"/>
      <c r="D1434" s="392"/>
      <c r="E1434" s="314" t="s">
        <v>1455</v>
      </c>
    </row>
    <row r="1435" spans="1:5" x14ac:dyDescent="0.2">
      <c r="A1435" s="377" t="s">
        <v>2156</v>
      </c>
      <c r="B1435" s="379" t="s">
        <v>2152</v>
      </c>
      <c r="C1435" s="380"/>
      <c r="D1435" s="383" t="s">
        <v>61</v>
      </c>
      <c r="E1435" s="315" t="s">
        <v>1454</v>
      </c>
    </row>
    <row r="1436" spans="1:5" x14ac:dyDescent="0.2">
      <c r="A1436" s="378"/>
      <c r="B1436" s="381"/>
      <c r="C1436" s="382"/>
      <c r="D1436" s="384"/>
      <c r="E1436" s="316" t="s">
        <v>1455</v>
      </c>
    </row>
    <row r="1437" spans="1:5" x14ac:dyDescent="0.2">
      <c r="A1437" s="385" t="s">
        <v>2157</v>
      </c>
      <c r="B1437" s="387" t="s">
        <v>2152</v>
      </c>
      <c r="C1437" s="388"/>
      <c r="D1437" s="391" t="s">
        <v>61</v>
      </c>
      <c r="E1437" s="313" t="s">
        <v>1454</v>
      </c>
    </row>
    <row r="1438" spans="1:5" x14ac:dyDescent="0.2">
      <c r="A1438" s="386"/>
      <c r="B1438" s="389"/>
      <c r="C1438" s="390"/>
      <c r="D1438" s="392"/>
      <c r="E1438" s="314" t="s">
        <v>1455</v>
      </c>
    </row>
    <row r="1439" spans="1:5" x14ac:dyDescent="0.2">
      <c r="A1439" s="377" t="s">
        <v>1971</v>
      </c>
      <c r="B1439" s="379" t="s">
        <v>2152</v>
      </c>
      <c r="C1439" s="380"/>
      <c r="D1439" s="383" t="s">
        <v>61</v>
      </c>
      <c r="E1439" s="315" t="s">
        <v>1454</v>
      </c>
    </row>
    <row r="1440" spans="1:5" x14ac:dyDescent="0.2">
      <c r="A1440" s="378"/>
      <c r="B1440" s="381"/>
      <c r="C1440" s="382"/>
      <c r="D1440" s="384"/>
      <c r="E1440" s="316" t="s">
        <v>1455</v>
      </c>
    </row>
    <row r="1441" spans="1:5" x14ac:dyDescent="0.2">
      <c r="A1441" s="385" t="s">
        <v>2158</v>
      </c>
      <c r="B1441" s="387" t="s">
        <v>2152</v>
      </c>
      <c r="C1441" s="388"/>
      <c r="D1441" s="391" t="s">
        <v>61</v>
      </c>
      <c r="E1441" s="313" t="s">
        <v>1454</v>
      </c>
    </row>
    <row r="1442" spans="1:5" x14ac:dyDescent="0.2">
      <c r="A1442" s="386"/>
      <c r="B1442" s="389"/>
      <c r="C1442" s="390"/>
      <c r="D1442" s="392"/>
      <c r="E1442" s="314" t="s">
        <v>1455</v>
      </c>
    </row>
    <row r="1443" spans="1:5" x14ac:dyDescent="0.2">
      <c r="A1443" s="377" t="s">
        <v>2159</v>
      </c>
      <c r="B1443" s="379" t="s">
        <v>2152</v>
      </c>
      <c r="C1443" s="380"/>
      <c r="D1443" s="383" t="s">
        <v>61</v>
      </c>
      <c r="E1443" s="315" t="s">
        <v>1454</v>
      </c>
    </row>
    <row r="1444" spans="1:5" x14ac:dyDescent="0.2">
      <c r="A1444" s="378"/>
      <c r="B1444" s="381"/>
      <c r="C1444" s="382"/>
      <c r="D1444" s="384"/>
      <c r="E1444" s="316" t="s">
        <v>1455</v>
      </c>
    </row>
    <row r="1445" spans="1:5" x14ac:dyDescent="0.2">
      <c r="A1445" s="385" t="s">
        <v>2160</v>
      </c>
      <c r="B1445" s="387" t="s">
        <v>2152</v>
      </c>
      <c r="C1445" s="388"/>
      <c r="D1445" s="391" t="s">
        <v>61</v>
      </c>
      <c r="E1445" s="313" t="s">
        <v>1454</v>
      </c>
    </row>
    <row r="1446" spans="1:5" x14ac:dyDescent="0.2">
      <c r="A1446" s="386"/>
      <c r="B1446" s="389"/>
      <c r="C1446" s="390"/>
      <c r="D1446" s="392"/>
      <c r="E1446" s="314" t="s">
        <v>1455</v>
      </c>
    </row>
    <row r="1447" spans="1:5" x14ac:dyDescent="0.2">
      <c r="A1447" s="377" t="s">
        <v>2161</v>
      </c>
      <c r="B1447" s="379" t="s">
        <v>2152</v>
      </c>
      <c r="C1447" s="380"/>
      <c r="D1447" s="383" t="s">
        <v>61</v>
      </c>
      <c r="E1447" s="315" t="s">
        <v>1454</v>
      </c>
    </row>
    <row r="1448" spans="1:5" x14ac:dyDescent="0.2">
      <c r="A1448" s="378"/>
      <c r="B1448" s="381"/>
      <c r="C1448" s="382"/>
      <c r="D1448" s="384"/>
      <c r="E1448" s="316" t="s">
        <v>1455</v>
      </c>
    </row>
    <row r="1449" spans="1:5" x14ac:dyDescent="0.2">
      <c r="A1449" s="385" t="s">
        <v>2162</v>
      </c>
      <c r="B1449" s="387" t="s">
        <v>2163</v>
      </c>
      <c r="C1449" s="388"/>
      <c r="D1449" s="391" t="s">
        <v>61</v>
      </c>
      <c r="E1449" s="313" t="s">
        <v>1454</v>
      </c>
    </row>
    <row r="1450" spans="1:5" x14ac:dyDescent="0.2">
      <c r="A1450" s="386"/>
      <c r="B1450" s="389"/>
      <c r="C1450" s="390"/>
      <c r="D1450" s="392"/>
      <c r="E1450" s="314" t="s">
        <v>1455</v>
      </c>
    </row>
    <row r="1451" spans="1:5" x14ac:dyDescent="0.2">
      <c r="A1451" s="377" t="s">
        <v>2164</v>
      </c>
      <c r="B1451" s="379" t="s">
        <v>2163</v>
      </c>
      <c r="C1451" s="380"/>
      <c r="D1451" s="383" t="s">
        <v>61</v>
      </c>
      <c r="E1451" s="315" t="s">
        <v>1454</v>
      </c>
    </row>
    <row r="1452" spans="1:5" x14ac:dyDescent="0.2">
      <c r="A1452" s="378"/>
      <c r="B1452" s="381"/>
      <c r="C1452" s="382"/>
      <c r="D1452" s="384"/>
      <c r="E1452" s="316" t="s">
        <v>1455</v>
      </c>
    </row>
    <row r="1453" spans="1:5" x14ac:dyDescent="0.2">
      <c r="A1453" s="385" t="s">
        <v>2165</v>
      </c>
      <c r="B1453" s="387" t="s">
        <v>2163</v>
      </c>
      <c r="C1453" s="388"/>
      <c r="D1453" s="391" t="s">
        <v>61</v>
      </c>
      <c r="E1453" s="313" t="s">
        <v>1454</v>
      </c>
    </row>
    <row r="1454" spans="1:5" x14ac:dyDescent="0.2">
      <c r="A1454" s="386"/>
      <c r="B1454" s="389"/>
      <c r="C1454" s="390"/>
      <c r="D1454" s="392"/>
      <c r="E1454" s="314" t="s">
        <v>1455</v>
      </c>
    </row>
    <row r="1455" spans="1:5" x14ac:dyDescent="0.2">
      <c r="A1455" s="377" t="s">
        <v>2166</v>
      </c>
      <c r="B1455" s="379" t="s">
        <v>2163</v>
      </c>
      <c r="C1455" s="380"/>
      <c r="D1455" s="383" t="s">
        <v>61</v>
      </c>
      <c r="E1455" s="315" t="s">
        <v>1454</v>
      </c>
    </row>
    <row r="1456" spans="1:5" x14ac:dyDescent="0.2">
      <c r="A1456" s="378"/>
      <c r="B1456" s="381"/>
      <c r="C1456" s="382"/>
      <c r="D1456" s="384"/>
      <c r="E1456" s="316" t="s">
        <v>1455</v>
      </c>
    </row>
    <row r="1457" spans="1:5" x14ac:dyDescent="0.2">
      <c r="A1457" s="385" t="s">
        <v>1941</v>
      </c>
      <c r="B1457" s="387" t="s">
        <v>2163</v>
      </c>
      <c r="C1457" s="388"/>
      <c r="D1457" s="391" t="s">
        <v>61</v>
      </c>
      <c r="E1457" s="313" t="s">
        <v>1454</v>
      </c>
    </row>
    <row r="1458" spans="1:5" x14ac:dyDescent="0.2">
      <c r="A1458" s="386"/>
      <c r="B1458" s="389"/>
      <c r="C1458" s="390"/>
      <c r="D1458" s="392"/>
      <c r="E1458" s="314" t="s">
        <v>1455</v>
      </c>
    </row>
    <row r="1459" spans="1:5" x14ac:dyDescent="0.2">
      <c r="A1459" s="377" t="s">
        <v>2167</v>
      </c>
      <c r="B1459" s="379" t="s">
        <v>2163</v>
      </c>
      <c r="C1459" s="380"/>
      <c r="D1459" s="383" t="s">
        <v>61</v>
      </c>
      <c r="E1459" s="315" t="s">
        <v>1454</v>
      </c>
    </row>
    <row r="1460" spans="1:5" x14ac:dyDescent="0.2">
      <c r="A1460" s="378"/>
      <c r="B1460" s="381"/>
      <c r="C1460" s="382"/>
      <c r="D1460" s="384"/>
      <c r="E1460" s="316" t="s">
        <v>1455</v>
      </c>
    </row>
    <row r="1461" spans="1:5" x14ac:dyDescent="0.2">
      <c r="A1461" s="385" t="s">
        <v>2168</v>
      </c>
      <c r="B1461" s="387" t="s">
        <v>2163</v>
      </c>
      <c r="C1461" s="388"/>
      <c r="D1461" s="391" t="s">
        <v>61</v>
      </c>
      <c r="E1461" s="313" t="s">
        <v>1454</v>
      </c>
    </row>
    <row r="1462" spans="1:5" x14ac:dyDescent="0.2">
      <c r="A1462" s="386"/>
      <c r="B1462" s="389"/>
      <c r="C1462" s="390"/>
      <c r="D1462" s="392"/>
      <c r="E1462" s="314" t="s">
        <v>1455</v>
      </c>
    </row>
    <row r="1463" spans="1:5" x14ac:dyDescent="0.2">
      <c r="A1463" s="377" t="s">
        <v>2169</v>
      </c>
      <c r="B1463" s="379" t="s">
        <v>2163</v>
      </c>
      <c r="C1463" s="380"/>
      <c r="D1463" s="383" t="s">
        <v>61</v>
      </c>
      <c r="E1463" s="315" t="s">
        <v>1454</v>
      </c>
    </row>
    <row r="1464" spans="1:5" x14ac:dyDescent="0.2">
      <c r="A1464" s="378"/>
      <c r="B1464" s="381"/>
      <c r="C1464" s="382"/>
      <c r="D1464" s="384"/>
      <c r="E1464" s="316" t="s">
        <v>1455</v>
      </c>
    </row>
    <row r="1465" spans="1:5" x14ac:dyDescent="0.2">
      <c r="A1465" s="385" t="s">
        <v>2170</v>
      </c>
      <c r="B1465" s="387" t="s">
        <v>2163</v>
      </c>
      <c r="C1465" s="388"/>
      <c r="D1465" s="391" t="s">
        <v>61</v>
      </c>
      <c r="E1465" s="313" t="s">
        <v>1454</v>
      </c>
    </row>
    <row r="1466" spans="1:5" x14ac:dyDescent="0.2">
      <c r="A1466" s="386"/>
      <c r="B1466" s="389"/>
      <c r="C1466" s="390"/>
      <c r="D1466" s="392"/>
      <c r="E1466" s="314" t="s">
        <v>1455</v>
      </c>
    </row>
    <row r="1467" spans="1:5" x14ac:dyDescent="0.2">
      <c r="A1467" s="377" t="s">
        <v>2171</v>
      </c>
      <c r="B1467" s="379" t="s">
        <v>2163</v>
      </c>
      <c r="C1467" s="380"/>
      <c r="D1467" s="383" t="s">
        <v>61</v>
      </c>
      <c r="E1467" s="315" t="s">
        <v>1454</v>
      </c>
    </row>
    <row r="1468" spans="1:5" x14ac:dyDescent="0.2">
      <c r="A1468" s="378"/>
      <c r="B1468" s="381"/>
      <c r="C1468" s="382"/>
      <c r="D1468" s="384"/>
      <c r="E1468" s="316" t="s">
        <v>1455</v>
      </c>
    </row>
    <row r="1469" spans="1:5" x14ac:dyDescent="0.2">
      <c r="A1469" s="385" t="s">
        <v>2172</v>
      </c>
      <c r="B1469" s="387" t="s">
        <v>2163</v>
      </c>
      <c r="C1469" s="388"/>
      <c r="D1469" s="391" t="s">
        <v>61</v>
      </c>
      <c r="E1469" s="313" t="s">
        <v>1454</v>
      </c>
    </row>
    <row r="1470" spans="1:5" x14ac:dyDescent="0.2">
      <c r="A1470" s="386"/>
      <c r="B1470" s="389"/>
      <c r="C1470" s="390"/>
      <c r="D1470" s="392"/>
      <c r="E1470" s="314" t="s">
        <v>1455</v>
      </c>
    </row>
    <row r="1471" spans="1:5" x14ac:dyDescent="0.2">
      <c r="A1471" s="377" t="s">
        <v>2173</v>
      </c>
      <c r="B1471" s="379" t="s">
        <v>2163</v>
      </c>
      <c r="C1471" s="380"/>
      <c r="D1471" s="383" t="s">
        <v>61</v>
      </c>
      <c r="E1471" s="315" t="s">
        <v>1454</v>
      </c>
    </row>
    <row r="1472" spans="1:5" x14ac:dyDescent="0.2">
      <c r="A1472" s="378"/>
      <c r="B1472" s="381"/>
      <c r="C1472" s="382"/>
      <c r="D1472" s="384"/>
      <c r="E1472" s="316" t="s">
        <v>1455</v>
      </c>
    </row>
    <row r="1473" spans="1:5" x14ac:dyDescent="0.2">
      <c r="A1473" s="385" t="s">
        <v>2174</v>
      </c>
      <c r="B1473" s="387" t="s">
        <v>2163</v>
      </c>
      <c r="C1473" s="388"/>
      <c r="D1473" s="391" t="s">
        <v>61</v>
      </c>
      <c r="E1473" s="313" t="s">
        <v>1454</v>
      </c>
    </row>
    <row r="1474" spans="1:5" x14ac:dyDescent="0.2">
      <c r="A1474" s="386"/>
      <c r="B1474" s="389"/>
      <c r="C1474" s="390"/>
      <c r="D1474" s="392"/>
      <c r="E1474" s="314" t="s">
        <v>1455</v>
      </c>
    </row>
    <row r="1475" spans="1:5" x14ac:dyDescent="0.2">
      <c r="A1475" s="377" t="s">
        <v>2175</v>
      </c>
      <c r="B1475" s="379" t="s">
        <v>2163</v>
      </c>
      <c r="C1475" s="380"/>
      <c r="D1475" s="383" t="s">
        <v>61</v>
      </c>
      <c r="E1475" s="315" t="s">
        <v>1454</v>
      </c>
    </row>
    <row r="1476" spans="1:5" x14ac:dyDescent="0.2">
      <c r="A1476" s="378"/>
      <c r="B1476" s="381"/>
      <c r="C1476" s="382"/>
      <c r="D1476" s="384"/>
      <c r="E1476" s="316" t="s">
        <v>1455</v>
      </c>
    </row>
    <row r="1477" spans="1:5" x14ac:dyDescent="0.2">
      <c r="A1477" s="385" t="s">
        <v>2176</v>
      </c>
      <c r="B1477" s="387" t="s">
        <v>2177</v>
      </c>
      <c r="C1477" s="388"/>
      <c r="D1477" s="391" t="s">
        <v>61</v>
      </c>
      <c r="E1477" s="313" t="s">
        <v>1454</v>
      </c>
    </row>
    <row r="1478" spans="1:5" x14ac:dyDescent="0.2">
      <c r="A1478" s="386"/>
      <c r="B1478" s="389"/>
      <c r="C1478" s="390"/>
      <c r="D1478" s="392"/>
      <c r="E1478" s="314" t="s">
        <v>1455</v>
      </c>
    </row>
    <row r="1479" spans="1:5" x14ac:dyDescent="0.2">
      <c r="A1479" s="377" t="s">
        <v>2178</v>
      </c>
      <c r="B1479" s="379" t="s">
        <v>2177</v>
      </c>
      <c r="C1479" s="380"/>
      <c r="D1479" s="383" t="s">
        <v>61</v>
      </c>
      <c r="E1479" s="315" t="s">
        <v>1454</v>
      </c>
    </row>
    <row r="1480" spans="1:5" x14ac:dyDescent="0.2">
      <c r="A1480" s="378"/>
      <c r="B1480" s="381"/>
      <c r="C1480" s="382"/>
      <c r="D1480" s="384"/>
      <c r="E1480" s="316" t="s">
        <v>1455</v>
      </c>
    </row>
    <row r="1481" spans="1:5" x14ac:dyDescent="0.2">
      <c r="A1481" s="385" t="s">
        <v>2179</v>
      </c>
      <c r="B1481" s="387" t="s">
        <v>2177</v>
      </c>
      <c r="C1481" s="388"/>
      <c r="D1481" s="391" t="s">
        <v>61</v>
      </c>
      <c r="E1481" s="313" t="s">
        <v>1454</v>
      </c>
    </row>
    <row r="1482" spans="1:5" x14ac:dyDescent="0.2">
      <c r="A1482" s="386"/>
      <c r="B1482" s="389"/>
      <c r="C1482" s="390"/>
      <c r="D1482" s="392"/>
      <c r="E1482" s="314" t="s">
        <v>1455</v>
      </c>
    </row>
    <row r="1483" spans="1:5" x14ac:dyDescent="0.2">
      <c r="A1483" s="377" t="s">
        <v>2180</v>
      </c>
      <c r="B1483" s="379" t="s">
        <v>2177</v>
      </c>
      <c r="C1483" s="380"/>
      <c r="D1483" s="383" t="s">
        <v>61</v>
      </c>
      <c r="E1483" s="315" t="s">
        <v>1454</v>
      </c>
    </row>
    <row r="1484" spans="1:5" x14ac:dyDescent="0.2">
      <c r="A1484" s="378"/>
      <c r="B1484" s="381"/>
      <c r="C1484" s="382"/>
      <c r="D1484" s="384"/>
      <c r="E1484" s="316" t="s">
        <v>1455</v>
      </c>
    </row>
    <row r="1485" spans="1:5" x14ac:dyDescent="0.2">
      <c r="A1485" s="385" t="s">
        <v>2153</v>
      </c>
      <c r="B1485" s="387" t="s">
        <v>2177</v>
      </c>
      <c r="C1485" s="388"/>
      <c r="D1485" s="391" t="s">
        <v>61</v>
      </c>
      <c r="E1485" s="313" t="s">
        <v>1454</v>
      </c>
    </row>
    <row r="1486" spans="1:5" x14ac:dyDescent="0.2">
      <c r="A1486" s="386"/>
      <c r="B1486" s="389"/>
      <c r="C1486" s="390"/>
      <c r="D1486" s="392"/>
      <c r="E1486" s="314" t="s">
        <v>1455</v>
      </c>
    </row>
    <row r="1487" spans="1:5" x14ac:dyDescent="0.2">
      <c r="A1487" s="377" t="s">
        <v>2181</v>
      </c>
      <c r="B1487" s="379" t="s">
        <v>2177</v>
      </c>
      <c r="C1487" s="380"/>
      <c r="D1487" s="383" t="s">
        <v>61</v>
      </c>
      <c r="E1487" s="315" t="s">
        <v>1454</v>
      </c>
    </row>
    <row r="1488" spans="1:5" x14ac:dyDescent="0.2">
      <c r="A1488" s="378"/>
      <c r="B1488" s="381"/>
      <c r="C1488" s="382"/>
      <c r="D1488" s="384"/>
      <c r="E1488" s="316" t="s">
        <v>1455</v>
      </c>
    </row>
    <row r="1489" spans="1:5" x14ac:dyDescent="0.2">
      <c r="A1489" s="385" t="s">
        <v>2136</v>
      </c>
      <c r="B1489" s="387" t="s">
        <v>2177</v>
      </c>
      <c r="C1489" s="388"/>
      <c r="D1489" s="391" t="s">
        <v>61</v>
      </c>
      <c r="E1489" s="313" t="s">
        <v>1454</v>
      </c>
    </row>
    <row r="1490" spans="1:5" x14ac:dyDescent="0.2">
      <c r="A1490" s="386"/>
      <c r="B1490" s="389"/>
      <c r="C1490" s="390"/>
      <c r="D1490" s="392"/>
      <c r="E1490" s="314" t="s">
        <v>1455</v>
      </c>
    </row>
    <row r="1491" spans="1:5" x14ac:dyDescent="0.2">
      <c r="A1491" s="377" t="s">
        <v>2182</v>
      </c>
      <c r="B1491" s="379" t="s">
        <v>2177</v>
      </c>
      <c r="C1491" s="380"/>
      <c r="D1491" s="383" t="s">
        <v>61</v>
      </c>
      <c r="E1491" s="315" t="s">
        <v>1454</v>
      </c>
    </row>
    <row r="1492" spans="1:5" x14ac:dyDescent="0.2">
      <c r="A1492" s="378"/>
      <c r="B1492" s="381"/>
      <c r="C1492" s="382"/>
      <c r="D1492" s="384"/>
      <c r="E1492" s="316" t="s">
        <v>1455</v>
      </c>
    </row>
    <row r="1493" spans="1:5" x14ac:dyDescent="0.2">
      <c r="A1493" s="385" t="s">
        <v>2183</v>
      </c>
      <c r="B1493" s="387" t="s">
        <v>2177</v>
      </c>
      <c r="C1493" s="388"/>
      <c r="D1493" s="391" t="s">
        <v>61</v>
      </c>
      <c r="E1493" s="313" t="s">
        <v>1454</v>
      </c>
    </row>
    <row r="1494" spans="1:5" x14ac:dyDescent="0.2">
      <c r="A1494" s="386"/>
      <c r="B1494" s="389"/>
      <c r="C1494" s="390"/>
      <c r="D1494" s="392"/>
      <c r="E1494" s="314" t="s">
        <v>1455</v>
      </c>
    </row>
    <row r="1495" spans="1:5" x14ac:dyDescent="0.2">
      <c r="A1495" s="377" t="s">
        <v>2184</v>
      </c>
      <c r="B1495" s="379" t="s">
        <v>2177</v>
      </c>
      <c r="C1495" s="380"/>
      <c r="D1495" s="383" t="s">
        <v>61</v>
      </c>
      <c r="E1495" s="315" t="s">
        <v>1454</v>
      </c>
    </row>
    <row r="1496" spans="1:5" x14ac:dyDescent="0.2">
      <c r="A1496" s="378"/>
      <c r="B1496" s="381"/>
      <c r="C1496" s="382"/>
      <c r="D1496" s="384"/>
      <c r="E1496" s="316" t="s">
        <v>1455</v>
      </c>
    </row>
    <row r="1497" spans="1:5" x14ac:dyDescent="0.2">
      <c r="A1497" s="385" t="s">
        <v>2185</v>
      </c>
      <c r="B1497" s="387" t="s">
        <v>2177</v>
      </c>
      <c r="C1497" s="388"/>
      <c r="D1497" s="391" t="s">
        <v>61</v>
      </c>
      <c r="E1497" s="313" t="s">
        <v>1454</v>
      </c>
    </row>
    <row r="1498" spans="1:5" x14ac:dyDescent="0.2">
      <c r="A1498" s="386"/>
      <c r="B1498" s="389"/>
      <c r="C1498" s="390"/>
      <c r="D1498" s="392"/>
      <c r="E1498" s="314" t="s">
        <v>1455</v>
      </c>
    </row>
    <row r="1499" spans="1:5" x14ac:dyDescent="0.2">
      <c r="A1499" s="377" t="s">
        <v>2186</v>
      </c>
      <c r="B1499" s="379" t="s">
        <v>2177</v>
      </c>
      <c r="C1499" s="380"/>
      <c r="D1499" s="383" t="s">
        <v>61</v>
      </c>
      <c r="E1499" s="315" t="s">
        <v>1454</v>
      </c>
    </row>
    <row r="1500" spans="1:5" x14ac:dyDescent="0.2">
      <c r="A1500" s="378"/>
      <c r="B1500" s="381"/>
      <c r="C1500" s="382"/>
      <c r="D1500" s="384"/>
      <c r="E1500" s="316" t="s">
        <v>1455</v>
      </c>
    </row>
    <row r="1501" spans="1:5" x14ac:dyDescent="0.2">
      <c r="A1501" s="385" t="s">
        <v>2187</v>
      </c>
      <c r="B1501" s="387" t="s">
        <v>2177</v>
      </c>
      <c r="C1501" s="388"/>
      <c r="D1501" s="391" t="s">
        <v>61</v>
      </c>
      <c r="E1501" s="313" t="s">
        <v>1454</v>
      </c>
    </row>
    <row r="1502" spans="1:5" x14ac:dyDescent="0.2">
      <c r="A1502" s="386"/>
      <c r="B1502" s="389"/>
      <c r="C1502" s="390"/>
      <c r="D1502" s="392"/>
      <c r="E1502" s="314" t="s">
        <v>1455</v>
      </c>
    </row>
    <row r="1503" spans="1:5" x14ac:dyDescent="0.2">
      <c r="A1503" s="377" t="s">
        <v>2188</v>
      </c>
      <c r="B1503" s="379" t="s">
        <v>2177</v>
      </c>
      <c r="C1503" s="380"/>
      <c r="D1503" s="383" t="s">
        <v>61</v>
      </c>
      <c r="E1503" s="315" t="s">
        <v>1454</v>
      </c>
    </row>
    <row r="1504" spans="1:5" x14ac:dyDescent="0.2">
      <c r="A1504" s="378"/>
      <c r="B1504" s="381"/>
      <c r="C1504" s="382"/>
      <c r="D1504" s="384"/>
      <c r="E1504" s="316" t="s">
        <v>1455</v>
      </c>
    </row>
    <row r="1505" spans="1:5" x14ac:dyDescent="0.2">
      <c r="A1505" s="385" t="s">
        <v>1980</v>
      </c>
      <c r="B1505" s="387" t="s">
        <v>2177</v>
      </c>
      <c r="C1505" s="388"/>
      <c r="D1505" s="391" t="s">
        <v>61</v>
      </c>
      <c r="E1505" s="313" t="s">
        <v>1454</v>
      </c>
    </row>
    <row r="1506" spans="1:5" x14ac:dyDescent="0.2">
      <c r="A1506" s="386"/>
      <c r="B1506" s="389"/>
      <c r="C1506" s="390"/>
      <c r="D1506" s="392"/>
      <c r="E1506" s="314" t="s">
        <v>1455</v>
      </c>
    </row>
    <row r="1507" spans="1:5" x14ac:dyDescent="0.2">
      <c r="A1507" s="377" t="s">
        <v>2189</v>
      </c>
      <c r="B1507" s="379" t="s">
        <v>2177</v>
      </c>
      <c r="C1507" s="380"/>
      <c r="D1507" s="383" t="s">
        <v>61</v>
      </c>
      <c r="E1507" s="315" t="s">
        <v>1454</v>
      </c>
    </row>
    <row r="1508" spans="1:5" x14ac:dyDescent="0.2">
      <c r="A1508" s="378"/>
      <c r="B1508" s="381"/>
      <c r="C1508" s="382"/>
      <c r="D1508" s="384"/>
      <c r="E1508" s="316" t="s">
        <v>1455</v>
      </c>
    </row>
    <row r="1509" spans="1:5" x14ac:dyDescent="0.2">
      <c r="A1509" s="385" t="s">
        <v>2182</v>
      </c>
      <c r="B1509" s="387" t="s">
        <v>2190</v>
      </c>
      <c r="C1509" s="388"/>
      <c r="D1509" s="391" t="s">
        <v>61</v>
      </c>
      <c r="E1509" s="313" t="s">
        <v>1454</v>
      </c>
    </row>
    <row r="1510" spans="1:5" x14ac:dyDescent="0.2">
      <c r="A1510" s="386"/>
      <c r="B1510" s="389"/>
      <c r="C1510" s="390"/>
      <c r="D1510" s="392"/>
      <c r="E1510" s="314" t="s">
        <v>1455</v>
      </c>
    </row>
    <row r="1511" spans="1:5" x14ac:dyDescent="0.2">
      <c r="A1511" s="377" t="s">
        <v>2191</v>
      </c>
      <c r="B1511" s="379" t="s">
        <v>2190</v>
      </c>
      <c r="C1511" s="380"/>
      <c r="D1511" s="383" t="s">
        <v>61</v>
      </c>
      <c r="E1511" s="315" t="s">
        <v>1454</v>
      </c>
    </row>
    <row r="1512" spans="1:5" x14ac:dyDescent="0.2">
      <c r="A1512" s="378"/>
      <c r="B1512" s="381"/>
      <c r="C1512" s="382"/>
      <c r="D1512" s="384"/>
      <c r="E1512" s="316" t="s">
        <v>1455</v>
      </c>
    </row>
    <row r="1513" spans="1:5" x14ac:dyDescent="0.2">
      <c r="A1513" s="385" t="s">
        <v>2192</v>
      </c>
      <c r="B1513" s="387" t="s">
        <v>2190</v>
      </c>
      <c r="C1513" s="388"/>
      <c r="D1513" s="391" t="s">
        <v>61</v>
      </c>
      <c r="E1513" s="313" t="s">
        <v>1454</v>
      </c>
    </row>
    <row r="1514" spans="1:5" x14ac:dyDescent="0.2">
      <c r="A1514" s="386"/>
      <c r="B1514" s="389"/>
      <c r="C1514" s="390"/>
      <c r="D1514" s="392"/>
      <c r="E1514" s="314" t="s">
        <v>1455</v>
      </c>
    </row>
    <row r="1515" spans="1:5" x14ac:dyDescent="0.2">
      <c r="A1515" s="377" t="s">
        <v>2193</v>
      </c>
      <c r="B1515" s="379" t="s">
        <v>2190</v>
      </c>
      <c r="C1515" s="380"/>
      <c r="D1515" s="383" t="s">
        <v>61</v>
      </c>
      <c r="E1515" s="315" t="s">
        <v>1454</v>
      </c>
    </row>
    <row r="1516" spans="1:5" x14ac:dyDescent="0.2">
      <c r="A1516" s="378"/>
      <c r="B1516" s="381"/>
      <c r="C1516" s="382"/>
      <c r="D1516" s="384"/>
      <c r="E1516" s="316" t="s">
        <v>1455</v>
      </c>
    </row>
    <row r="1517" spans="1:5" x14ac:dyDescent="0.2">
      <c r="A1517" s="385" t="s">
        <v>2194</v>
      </c>
      <c r="B1517" s="387" t="s">
        <v>2190</v>
      </c>
      <c r="C1517" s="388"/>
      <c r="D1517" s="391" t="s">
        <v>61</v>
      </c>
      <c r="E1517" s="313" t="s">
        <v>1454</v>
      </c>
    </row>
    <row r="1518" spans="1:5" x14ac:dyDescent="0.2">
      <c r="A1518" s="386"/>
      <c r="B1518" s="389"/>
      <c r="C1518" s="390"/>
      <c r="D1518" s="392"/>
      <c r="E1518" s="314" t="s">
        <v>1455</v>
      </c>
    </row>
    <row r="1519" spans="1:5" x14ac:dyDescent="0.2">
      <c r="A1519" s="377" t="s">
        <v>2195</v>
      </c>
      <c r="B1519" s="379" t="s">
        <v>2190</v>
      </c>
      <c r="C1519" s="380"/>
      <c r="D1519" s="383" t="s">
        <v>61</v>
      </c>
      <c r="E1519" s="315" t="s">
        <v>1454</v>
      </c>
    </row>
    <row r="1520" spans="1:5" x14ac:dyDescent="0.2">
      <c r="A1520" s="378"/>
      <c r="B1520" s="381"/>
      <c r="C1520" s="382"/>
      <c r="D1520" s="384"/>
      <c r="E1520" s="316" t="s">
        <v>1455</v>
      </c>
    </row>
    <row r="1521" spans="1:5" x14ac:dyDescent="0.2">
      <c r="A1521" s="385" t="s">
        <v>2196</v>
      </c>
      <c r="B1521" s="387" t="s">
        <v>2190</v>
      </c>
      <c r="C1521" s="388"/>
      <c r="D1521" s="391" t="s">
        <v>61</v>
      </c>
      <c r="E1521" s="313" t="s">
        <v>1454</v>
      </c>
    </row>
    <row r="1522" spans="1:5" x14ac:dyDescent="0.2">
      <c r="A1522" s="386"/>
      <c r="B1522" s="389"/>
      <c r="C1522" s="390"/>
      <c r="D1522" s="392"/>
      <c r="E1522" s="314" t="s">
        <v>1455</v>
      </c>
    </row>
    <row r="1523" spans="1:5" x14ac:dyDescent="0.2">
      <c r="A1523" s="377" t="s">
        <v>1878</v>
      </c>
      <c r="B1523" s="379" t="s">
        <v>2190</v>
      </c>
      <c r="C1523" s="380"/>
      <c r="D1523" s="383" t="s">
        <v>61</v>
      </c>
      <c r="E1523" s="315" t="s">
        <v>1454</v>
      </c>
    </row>
    <row r="1524" spans="1:5" x14ac:dyDescent="0.2">
      <c r="A1524" s="378"/>
      <c r="B1524" s="381"/>
      <c r="C1524" s="382"/>
      <c r="D1524" s="384"/>
      <c r="E1524" s="316" t="s">
        <v>1455</v>
      </c>
    </row>
    <row r="1525" spans="1:5" x14ac:dyDescent="0.2">
      <c r="A1525" s="385" t="s">
        <v>2197</v>
      </c>
      <c r="B1525" s="387" t="s">
        <v>2190</v>
      </c>
      <c r="C1525" s="388"/>
      <c r="D1525" s="391" t="s">
        <v>61</v>
      </c>
      <c r="E1525" s="313" t="s">
        <v>1454</v>
      </c>
    </row>
    <row r="1526" spans="1:5" x14ac:dyDescent="0.2">
      <c r="A1526" s="386"/>
      <c r="B1526" s="389"/>
      <c r="C1526" s="390"/>
      <c r="D1526" s="392"/>
      <c r="E1526" s="314" t="s">
        <v>1455</v>
      </c>
    </row>
    <row r="1527" spans="1:5" x14ac:dyDescent="0.2">
      <c r="A1527" s="377" t="s">
        <v>2198</v>
      </c>
      <c r="B1527" s="379" t="s">
        <v>2190</v>
      </c>
      <c r="C1527" s="380"/>
      <c r="D1527" s="383" t="s">
        <v>61</v>
      </c>
      <c r="E1527" s="315" t="s">
        <v>1454</v>
      </c>
    </row>
    <row r="1528" spans="1:5" x14ac:dyDescent="0.2">
      <c r="A1528" s="378"/>
      <c r="B1528" s="381"/>
      <c r="C1528" s="382"/>
      <c r="D1528" s="384"/>
      <c r="E1528" s="316" t="s">
        <v>1455</v>
      </c>
    </row>
    <row r="1529" spans="1:5" x14ac:dyDescent="0.2">
      <c r="A1529" s="385" t="s">
        <v>2199</v>
      </c>
      <c r="B1529" s="387" t="s">
        <v>2190</v>
      </c>
      <c r="C1529" s="388"/>
      <c r="D1529" s="391" t="s">
        <v>61</v>
      </c>
      <c r="E1529" s="313" t="s">
        <v>1454</v>
      </c>
    </row>
    <row r="1530" spans="1:5" x14ac:dyDescent="0.2">
      <c r="A1530" s="386"/>
      <c r="B1530" s="389"/>
      <c r="C1530" s="390"/>
      <c r="D1530" s="392"/>
      <c r="E1530" s="314" t="s">
        <v>1455</v>
      </c>
    </row>
    <row r="1531" spans="1:5" x14ac:dyDescent="0.2">
      <c r="A1531" s="377" t="s">
        <v>2200</v>
      </c>
      <c r="B1531" s="379" t="s">
        <v>2201</v>
      </c>
      <c r="C1531" s="380"/>
      <c r="D1531" s="383" t="s">
        <v>61</v>
      </c>
      <c r="E1531" s="315" t="s">
        <v>1454</v>
      </c>
    </row>
    <row r="1532" spans="1:5" x14ac:dyDescent="0.2">
      <c r="A1532" s="378"/>
      <c r="B1532" s="381"/>
      <c r="C1532" s="382"/>
      <c r="D1532" s="384"/>
      <c r="E1532" s="316" t="s">
        <v>1455</v>
      </c>
    </row>
    <row r="1533" spans="1:5" x14ac:dyDescent="0.2">
      <c r="A1533" s="385" t="s">
        <v>2202</v>
      </c>
      <c r="B1533" s="387" t="s">
        <v>2201</v>
      </c>
      <c r="C1533" s="388"/>
      <c r="D1533" s="391" t="s">
        <v>61</v>
      </c>
      <c r="E1533" s="313" t="s">
        <v>1454</v>
      </c>
    </row>
    <row r="1534" spans="1:5" x14ac:dyDescent="0.2">
      <c r="A1534" s="386"/>
      <c r="B1534" s="389"/>
      <c r="C1534" s="390"/>
      <c r="D1534" s="392"/>
      <c r="E1534" s="314" t="s">
        <v>1455</v>
      </c>
    </row>
    <row r="1535" spans="1:5" x14ac:dyDescent="0.2">
      <c r="A1535" s="377" t="s">
        <v>2203</v>
      </c>
      <c r="B1535" s="379" t="s">
        <v>2201</v>
      </c>
      <c r="C1535" s="380"/>
      <c r="D1535" s="383" t="s">
        <v>61</v>
      </c>
      <c r="E1535" s="315" t="s">
        <v>1454</v>
      </c>
    </row>
    <row r="1536" spans="1:5" x14ac:dyDescent="0.2">
      <c r="A1536" s="378"/>
      <c r="B1536" s="381"/>
      <c r="C1536" s="382"/>
      <c r="D1536" s="384"/>
      <c r="E1536" s="316" t="s">
        <v>1455</v>
      </c>
    </row>
    <row r="1537" spans="1:5" x14ac:dyDescent="0.2">
      <c r="A1537" s="385" t="s">
        <v>2204</v>
      </c>
      <c r="B1537" s="387" t="s">
        <v>2201</v>
      </c>
      <c r="C1537" s="388"/>
      <c r="D1537" s="391" t="s">
        <v>61</v>
      </c>
      <c r="E1537" s="313" t="s">
        <v>1454</v>
      </c>
    </row>
    <row r="1538" spans="1:5" x14ac:dyDescent="0.2">
      <c r="A1538" s="386"/>
      <c r="B1538" s="389"/>
      <c r="C1538" s="390"/>
      <c r="D1538" s="392"/>
      <c r="E1538" s="314" t="s">
        <v>1455</v>
      </c>
    </row>
    <row r="1539" spans="1:5" x14ac:dyDescent="0.2">
      <c r="A1539" s="377" t="s">
        <v>2205</v>
      </c>
      <c r="B1539" s="379" t="s">
        <v>2201</v>
      </c>
      <c r="C1539" s="380"/>
      <c r="D1539" s="383" t="s">
        <v>61</v>
      </c>
      <c r="E1539" s="315" t="s">
        <v>1454</v>
      </c>
    </row>
    <row r="1540" spans="1:5" x14ac:dyDescent="0.2">
      <c r="A1540" s="378"/>
      <c r="B1540" s="381"/>
      <c r="C1540" s="382"/>
      <c r="D1540" s="384"/>
      <c r="E1540" s="316" t="s">
        <v>1455</v>
      </c>
    </row>
    <row r="1541" spans="1:5" x14ac:dyDescent="0.2">
      <c r="A1541" s="385" t="s">
        <v>2206</v>
      </c>
      <c r="B1541" s="387" t="s">
        <v>2201</v>
      </c>
      <c r="C1541" s="388"/>
      <c r="D1541" s="391" t="s">
        <v>61</v>
      </c>
      <c r="E1541" s="313" t="s">
        <v>1454</v>
      </c>
    </row>
    <row r="1542" spans="1:5" x14ac:dyDescent="0.2">
      <c r="A1542" s="386"/>
      <c r="B1542" s="389"/>
      <c r="C1542" s="390"/>
      <c r="D1542" s="392"/>
      <c r="E1542" s="314" t="s">
        <v>1455</v>
      </c>
    </row>
    <row r="1543" spans="1:5" x14ac:dyDescent="0.2">
      <c r="A1543" s="377" t="s">
        <v>2207</v>
      </c>
      <c r="B1543" s="379" t="s">
        <v>2201</v>
      </c>
      <c r="C1543" s="380"/>
      <c r="D1543" s="383" t="s">
        <v>61</v>
      </c>
      <c r="E1543" s="315" t="s">
        <v>1454</v>
      </c>
    </row>
    <row r="1544" spans="1:5" x14ac:dyDescent="0.2">
      <c r="A1544" s="378"/>
      <c r="B1544" s="381"/>
      <c r="C1544" s="382"/>
      <c r="D1544" s="384"/>
      <c r="E1544" s="316" t="s">
        <v>1455</v>
      </c>
    </row>
    <row r="1545" spans="1:5" x14ac:dyDescent="0.2">
      <c r="A1545" s="385" t="s">
        <v>2133</v>
      </c>
      <c r="B1545" s="387"/>
      <c r="C1545" s="388"/>
      <c r="D1545" s="391" t="s">
        <v>61</v>
      </c>
      <c r="E1545" s="313" t="s">
        <v>1454</v>
      </c>
    </row>
    <row r="1546" spans="1:5" x14ac:dyDescent="0.2">
      <c r="A1546" s="386"/>
      <c r="B1546" s="389"/>
      <c r="C1546" s="390"/>
      <c r="D1546" s="392"/>
      <c r="E1546" s="314" t="s">
        <v>1455</v>
      </c>
    </row>
    <row r="1547" spans="1:5" x14ac:dyDescent="0.2">
      <c r="A1547" s="377" t="s">
        <v>2152</v>
      </c>
      <c r="B1547" s="379"/>
      <c r="C1547" s="380"/>
      <c r="D1547" s="383" t="s">
        <v>61</v>
      </c>
      <c r="E1547" s="315" t="s">
        <v>1454</v>
      </c>
    </row>
    <row r="1548" spans="1:5" x14ac:dyDescent="0.2">
      <c r="A1548" s="378"/>
      <c r="B1548" s="381"/>
      <c r="C1548" s="382"/>
      <c r="D1548" s="384"/>
      <c r="E1548" s="316" t="s">
        <v>1455</v>
      </c>
    </row>
    <row r="1549" spans="1:5" x14ac:dyDescent="0.2">
      <c r="A1549" s="385" t="s">
        <v>2163</v>
      </c>
      <c r="B1549" s="387"/>
      <c r="C1549" s="388"/>
      <c r="D1549" s="391" t="s">
        <v>61</v>
      </c>
      <c r="E1549" s="313" t="s">
        <v>1454</v>
      </c>
    </row>
    <row r="1550" spans="1:5" x14ac:dyDescent="0.2">
      <c r="A1550" s="386"/>
      <c r="B1550" s="389"/>
      <c r="C1550" s="390"/>
      <c r="D1550" s="392"/>
      <c r="E1550" s="314" t="s">
        <v>1455</v>
      </c>
    </row>
    <row r="1551" spans="1:5" x14ac:dyDescent="0.2">
      <c r="A1551" s="377" t="s">
        <v>2177</v>
      </c>
      <c r="B1551" s="379"/>
      <c r="C1551" s="380"/>
      <c r="D1551" s="383" t="s">
        <v>61</v>
      </c>
      <c r="E1551" s="315" t="s">
        <v>1454</v>
      </c>
    </row>
    <row r="1552" spans="1:5" x14ac:dyDescent="0.2">
      <c r="A1552" s="378"/>
      <c r="B1552" s="381"/>
      <c r="C1552" s="382"/>
      <c r="D1552" s="384"/>
      <c r="E1552" s="316" t="s">
        <v>1455</v>
      </c>
    </row>
    <row r="1553" spans="1:5" x14ac:dyDescent="0.2">
      <c r="A1553" s="385" t="s">
        <v>2190</v>
      </c>
      <c r="B1553" s="387"/>
      <c r="C1553" s="388"/>
      <c r="D1553" s="391" t="s">
        <v>61</v>
      </c>
      <c r="E1553" s="313" t="s">
        <v>1454</v>
      </c>
    </row>
    <row r="1554" spans="1:5" x14ac:dyDescent="0.2">
      <c r="A1554" s="386"/>
      <c r="B1554" s="389"/>
      <c r="C1554" s="390"/>
      <c r="D1554" s="392"/>
      <c r="E1554" s="314" t="s">
        <v>1455</v>
      </c>
    </row>
    <row r="1555" spans="1:5" x14ac:dyDescent="0.2">
      <c r="A1555" s="377" t="s">
        <v>2208</v>
      </c>
      <c r="B1555" s="379" t="s">
        <v>2190</v>
      </c>
      <c r="C1555" s="380"/>
      <c r="D1555" s="383" t="s">
        <v>61</v>
      </c>
      <c r="E1555" s="315" t="s">
        <v>1454</v>
      </c>
    </row>
    <row r="1556" spans="1:5" x14ac:dyDescent="0.2">
      <c r="A1556" s="378"/>
      <c r="B1556" s="381"/>
      <c r="C1556" s="382"/>
      <c r="D1556" s="384"/>
      <c r="E1556" s="316" t="s">
        <v>1455</v>
      </c>
    </row>
    <row r="1557" spans="1:5" x14ac:dyDescent="0.2">
      <c r="A1557" s="385" t="s">
        <v>2182</v>
      </c>
      <c r="B1557" s="387" t="s">
        <v>2133</v>
      </c>
      <c r="C1557" s="388"/>
      <c r="D1557" s="391" t="s">
        <v>61</v>
      </c>
      <c r="E1557" s="313" t="s">
        <v>1454</v>
      </c>
    </row>
    <row r="1558" spans="1:5" x14ac:dyDescent="0.2">
      <c r="A1558" s="386"/>
      <c r="B1558" s="389"/>
      <c r="C1558" s="390"/>
      <c r="D1558" s="392"/>
      <c r="E1558" s="314" t="s">
        <v>1455</v>
      </c>
    </row>
    <row r="1559" spans="1:5" x14ac:dyDescent="0.2">
      <c r="A1559" s="377" t="s">
        <v>2209</v>
      </c>
      <c r="B1559" s="379" t="s">
        <v>2177</v>
      </c>
      <c r="C1559" s="380"/>
      <c r="D1559" s="383" t="s">
        <v>61</v>
      </c>
      <c r="E1559" s="315" t="s">
        <v>1454</v>
      </c>
    </row>
    <row r="1560" spans="1:5" x14ac:dyDescent="0.2">
      <c r="A1560" s="378"/>
      <c r="B1560" s="381"/>
      <c r="C1560" s="382"/>
      <c r="D1560" s="384"/>
      <c r="E1560" s="316" t="s">
        <v>1455</v>
      </c>
    </row>
    <row r="1561" spans="1:5" x14ac:dyDescent="0.2">
      <c r="A1561" s="385" t="s">
        <v>2210</v>
      </c>
      <c r="B1561" s="387" t="s">
        <v>2190</v>
      </c>
      <c r="C1561" s="388"/>
      <c r="D1561" s="391" t="s">
        <v>61</v>
      </c>
      <c r="E1561" s="313" t="s">
        <v>1454</v>
      </c>
    </row>
    <row r="1562" spans="1:5" x14ac:dyDescent="0.2">
      <c r="A1562" s="386"/>
      <c r="B1562" s="389"/>
      <c r="C1562" s="390"/>
      <c r="D1562" s="392"/>
      <c r="E1562" s="314" t="s">
        <v>1455</v>
      </c>
    </row>
    <row r="1563" spans="1:5" x14ac:dyDescent="0.2">
      <c r="A1563" s="377" t="s">
        <v>1837</v>
      </c>
      <c r="B1563" s="379" t="s">
        <v>2152</v>
      </c>
      <c r="C1563" s="380"/>
      <c r="D1563" s="383" t="s">
        <v>61</v>
      </c>
      <c r="E1563" s="315" t="s">
        <v>1454</v>
      </c>
    </row>
    <row r="1564" spans="1:5" x14ac:dyDescent="0.2">
      <c r="A1564" s="378"/>
      <c r="B1564" s="381"/>
      <c r="C1564" s="382"/>
      <c r="D1564" s="384"/>
      <c r="E1564" s="316" t="s">
        <v>1455</v>
      </c>
    </row>
    <row r="1565" spans="1:5" x14ac:dyDescent="0.2">
      <c r="A1565" s="385" t="s">
        <v>2201</v>
      </c>
      <c r="B1565" s="387"/>
      <c r="C1565" s="388"/>
      <c r="D1565" s="391" t="s">
        <v>61</v>
      </c>
      <c r="E1565" s="313" t="s">
        <v>1454</v>
      </c>
    </row>
    <row r="1566" spans="1:5" x14ac:dyDescent="0.2">
      <c r="A1566" s="386"/>
      <c r="B1566" s="389"/>
      <c r="C1566" s="390"/>
      <c r="D1566" s="392"/>
      <c r="E1566" s="314" t="s">
        <v>1455</v>
      </c>
    </row>
    <row r="1567" spans="1:5" x14ac:dyDescent="0.2">
      <c r="A1567" s="311" t="s">
        <v>2211</v>
      </c>
      <c r="B1567" s="366"/>
      <c r="C1567" s="367"/>
      <c r="D1567" s="301" t="s">
        <v>62</v>
      </c>
      <c r="E1567" s="312"/>
    </row>
    <row r="1568" spans="1:5" x14ac:dyDescent="0.2">
      <c r="A1568" s="309" t="s">
        <v>2212</v>
      </c>
      <c r="B1568" s="368"/>
      <c r="C1568" s="369"/>
      <c r="D1568" s="300" t="s">
        <v>62</v>
      </c>
      <c r="E1568" s="310"/>
    </row>
    <row r="1569" spans="1:5" x14ac:dyDescent="0.2">
      <c r="A1569" s="311" t="s">
        <v>2213</v>
      </c>
      <c r="B1569" s="366"/>
      <c r="C1569" s="367"/>
      <c r="D1569" s="301" t="s">
        <v>62</v>
      </c>
      <c r="E1569" s="312"/>
    </row>
    <row r="1570" spans="1:5" x14ac:dyDescent="0.2">
      <c r="A1570" s="309" t="s">
        <v>2214</v>
      </c>
      <c r="B1570" s="368"/>
      <c r="C1570" s="369"/>
      <c r="D1570" s="300" t="s">
        <v>62</v>
      </c>
      <c r="E1570" s="310"/>
    </row>
    <row r="1571" spans="1:5" x14ac:dyDescent="0.2">
      <c r="A1571" s="311" t="s">
        <v>2215</v>
      </c>
      <c r="B1571" s="366"/>
      <c r="C1571" s="367"/>
      <c r="D1571" s="301" t="s">
        <v>62</v>
      </c>
      <c r="E1571" s="312"/>
    </row>
    <row r="1572" spans="1:5" x14ac:dyDescent="0.2">
      <c r="A1572" s="309" t="s">
        <v>2216</v>
      </c>
      <c r="B1572" s="368"/>
      <c r="C1572" s="369"/>
      <c r="D1572" s="300" t="s">
        <v>62</v>
      </c>
      <c r="E1572" s="310"/>
    </row>
    <row r="1573" spans="1:5" x14ac:dyDescent="0.2">
      <c r="A1573" s="311" t="s">
        <v>2217</v>
      </c>
      <c r="B1573" s="366"/>
      <c r="C1573" s="367"/>
      <c r="D1573" s="301" t="s">
        <v>62</v>
      </c>
      <c r="E1573" s="312"/>
    </row>
    <row r="1574" spans="1:5" x14ac:dyDescent="0.2">
      <c r="A1574" s="309" t="s">
        <v>2218</v>
      </c>
      <c r="B1574" s="368"/>
      <c r="C1574" s="369"/>
      <c r="D1574" s="300" t="s">
        <v>62</v>
      </c>
      <c r="E1574" s="310"/>
    </row>
    <row r="1575" spans="1:5" x14ac:dyDescent="0.2">
      <c r="A1575" s="311" t="s">
        <v>2219</v>
      </c>
      <c r="B1575" s="366"/>
      <c r="C1575" s="367"/>
      <c r="D1575" s="301" t="s">
        <v>62</v>
      </c>
      <c r="E1575" s="312"/>
    </row>
    <row r="1576" spans="1:5" x14ac:dyDescent="0.2">
      <c r="A1576" s="309" t="s">
        <v>2220</v>
      </c>
      <c r="B1576" s="368"/>
      <c r="C1576" s="369"/>
      <c r="D1576" s="300" t="s">
        <v>62</v>
      </c>
      <c r="E1576" s="310"/>
    </row>
    <row r="1577" spans="1:5" x14ac:dyDescent="0.2">
      <c r="A1577" s="311" t="s">
        <v>2221</v>
      </c>
      <c r="B1577" s="366"/>
      <c r="C1577" s="367"/>
      <c r="D1577" s="301" t="s">
        <v>62</v>
      </c>
      <c r="E1577" s="312"/>
    </row>
    <row r="1578" spans="1:5" x14ac:dyDescent="0.2">
      <c r="A1578" s="385" t="s">
        <v>2222</v>
      </c>
      <c r="B1578" s="387"/>
      <c r="C1578" s="388"/>
      <c r="D1578" s="391" t="s">
        <v>62</v>
      </c>
      <c r="E1578" s="313" t="s">
        <v>1454</v>
      </c>
    </row>
    <row r="1579" spans="1:5" x14ac:dyDescent="0.2">
      <c r="A1579" s="386"/>
      <c r="B1579" s="389"/>
      <c r="C1579" s="390"/>
      <c r="D1579" s="392"/>
      <c r="E1579" s="314" t="s">
        <v>1455</v>
      </c>
    </row>
    <row r="1580" spans="1:5" x14ac:dyDescent="0.2">
      <c r="A1580" s="311" t="s">
        <v>2223</v>
      </c>
      <c r="B1580" s="366"/>
      <c r="C1580" s="367"/>
      <c r="D1580" s="301" t="s">
        <v>62</v>
      </c>
      <c r="E1580" s="312"/>
    </row>
    <row r="1581" spans="1:5" x14ac:dyDescent="0.2">
      <c r="A1581" s="309" t="s">
        <v>2224</v>
      </c>
      <c r="B1581" s="368"/>
      <c r="C1581" s="369"/>
      <c r="D1581" s="300" t="s">
        <v>62</v>
      </c>
      <c r="E1581" s="310"/>
    </row>
    <row r="1582" spans="1:5" x14ac:dyDescent="0.2">
      <c r="A1582" s="311" t="s">
        <v>2225</v>
      </c>
      <c r="B1582" s="366"/>
      <c r="C1582" s="367"/>
      <c r="D1582" s="301" t="s">
        <v>62</v>
      </c>
      <c r="E1582" s="312"/>
    </row>
    <row r="1583" spans="1:5" x14ac:dyDescent="0.2">
      <c r="A1583" s="309" t="s">
        <v>2226</v>
      </c>
      <c r="B1583" s="368"/>
      <c r="C1583" s="369"/>
      <c r="D1583" s="300" t="s">
        <v>62</v>
      </c>
      <c r="E1583" s="310"/>
    </row>
    <row r="1584" spans="1:5" x14ac:dyDescent="0.2">
      <c r="A1584" s="311" t="s">
        <v>2227</v>
      </c>
      <c r="B1584" s="366"/>
      <c r="C1584" s="367"/>
      <c r="D1584" s="301" t="s">
        <v>62</v>
      </c>
      <c r="E1584" s="312"/>
    </row>
    <row r="1585" spans="1:5" x14ac:dyDescent="0.2">
      <c r="A1585" s="309" t="s">
        <v>2228</v>
      </c>
      <c r="B1585" s="368"/>
      <c r="C1585" s="369"/>
      <c r="D1585" s="300" t="s">
        <v>62</v>
      </c>
      <c r="E1585" s="310"/>
    </row>
    <row r="1586" spans="1:5" x14ac:dyDescent="0.2">
      <c r="A1586" s="311" t="s">
        <v>2229</v>
      </c>
      <c r="B1586" s="366"/>
      <c r="C1586" s="367"/>
      <c r="D1586" s="301" t="s">
        <v>62</v>
      </c>
      <c r="E1586" s="312"/>
    </row>
    <row r="1587" spans="1:5" x14ac:dyDescent="0.2">
      <c r="A1587" s="385" t="s">
        <v>2230</v>
      </c>
      <c r="B1587" s="387" t="s">
        <v>2231</v>
      </c>
      <c r="C1587" s="388"/>
      <c r="D1587" s="391" t="s">
        <v>62</v>
      </c>
      <c r="E1587" s="313" t="s">
        <v>1454</v>
      </c>
    </row>
    <row r="1588" spans="1:5" x14ac:dyDescent="0.2">
      <c r="A1588" s="386"/>
      <c r="B1588" s="389"/>
      <c r="C1588" s="390"/>
      <c r="D1588" s="392"/>
      <c r="E1588" s="314" t="s">
        <v>1455</v>
      </c>
    </row>
    <row r="1589" spans="1:5" x14ac:dyDescent="0.2">
      <c r="A1589" s="377" t="s">
        <v>2232</v>
      </c>
      <c r="B1589" s="379" t="s">
        <v>2231</v>
      </c>
      <c r="C1589" s="380"/>
      <c r="D1589" s="383" t="s">
        <v>62</v>
      </c>
      <c r="E1589" s="315" t="s">
        <v>1454</v>
      </c>
    </row>
    <row r="1590" spans="1:5" x14ac:dyDescent="0.2">
      <c r="A1590" s="378"/>
      <c r="B1590" s="381"/>
      <c r="C1590" s="382"/>
      <c r="D1590" s="384"/>
      <c r="E1590" s="316" t="s">
        <v>1455</v>
      </c>
    </row>
    <row r="1591" spans="1:5" x14ac:dyDescent="0.2">
      <c r="A1591" s="385" t="s">
        <v>2233</v>
      </c>
      <c r="B1591" s="387" t="s">
        <v>2231</v>
      </c>
      <c r="C1591" s="388"/>
      <c r="D1591" s="391" t="s">
        <v>62</v>
      </c>
      <c r="E1591" s="313" t="s">
        <v>1454</v>
      </c>
    </row>
    <row r="1592" spans="1:5" x14ac:dyDescent="0.2">
      <c r="A1592" s="386"/>
      <c r="B1592" s="389"/>
      <c r="C1592" s="390"/>
      <c r="D1592" s="392"/>
      <c r="E1592" s="314" t="s">
        <v>1455</v>
      </c>
    </row>
    <row r="1593" spans="1:5" x14ac:dyDescent="0.2">
      <c r="A1593" s="377" t="s">
        <v>2234</v>
      </c>
      <c r="B1593" s="379" t="s">
        <v>2231</v>
      </c>
      <c r="C1593" s="380"/>
      <c r="D1593" s="383" t="s">
        <v>62</v>
      </c>
      <c r="E1593" s="315" t="s">
        <v>1454</v>
      </c>
    </row>
    <row r="1594" spans="1:5" x14ac:dyDescent="0.2">
      <c r="A1594" s="378"/>
      <c r="B1594" s="381"/>
      <c r="C1594" s="382"/>
      <c r="D1594" s="384"/>
      <c r="E1594" s="316" t="s">
        <v>1455</v>
      </c>
    </row>
    <row r="1595" spans="1:5" x14ac:dyDescent="0.2">
      <c r="A1595" s="385" t="s">
        <v>2235</v>
      </c>
      <c r="B1595" s="387" t="s">
        <v>2231</v>
      </c>
      <c r="C1595" s="388"/>
      <c r="D1595" s="391" t="s">
        <v>62</v>
      </c>
      <c r="E1595" s="313" t="s">
        <v>1454</v>
      </c>
    </row>
    <row r="1596" spans="1:5" x14ac:dyDescent="0.2">
      <c r="A1596" s="386"/>
      <c r="B1596" s="389"/>
      <c r="C1596" s="390"/>
      <c r="D1596" s="392"/>
      <c r="E1596" s="314" t="s">
        <v>1455</v>
      </c>
    </row>
    <row r="1597" spans="1:5" x14ac:dyDescent="0.2">
      <c r="A1597" s="377" t="s">
        <v>2236</v>
      </c>
      <c r="B1597" s="379" t="s">
        <v>2231</v>
      </c>
      <c r="C1597" s="380"/>
      <c r="D1597" s="383" t="s">
        <v>62</v>
      </c>
      <c r="E1597" s="315" t="s">
        <v>1454</v>
      </c>
    </row>
    <row r="1598" spans="1:5" x14ac:dyDescent="0.2">
      <c r="A1598" s="378"/>
      <c r="B1598" s="381"/>
      <c r="C1598" s="382"/>
      <c r="D1598" s="384"/>
      <c r="E1598" s="316" t="s">
        <v>1455</v>
      </c>
    </row>
    <row r="1599" spans="1:5" x14ac:dyDescent="0.2">
      <c r="A1599" s="385" t="s">
        <v>2237</v>
      </c>
      <c r="B1599" s="387" t="s">
        <v>2231</v>
      </c>
      <c r="C1599" s="388"/>
      <c r="D1599" s="391" t="s">
        <v>62</v>
      </c>
      <c r="E1599" s="313" t="s">
        <v>1454</v>
      </c>
    </row>
    <row r="1600" spans="1:5" x14ac:dyDescent="0.2">
      <c r="A1600" s="386"/>
      <c r="B1600" s="389"/>
      <c r="C1600" s="390"/>
      <c r="D1600" s="392"/>
      <c r="E1600" s="314" t="s">
        <v>1455</v>
      </c>
    </row>
    <row r="1601" spans="1:5" x14ac:dyDescent="0.2">
      <c r="A1601" s="377" t="s">
        <v>2238</v>
      </c>
      <c r="B1601" s="379" t="s">
        <v>2231</v>
      </c>
      <c r="C1601" s="380"/>
      <c r="D1601" s="383" t="s">
        <v>62</v>
      </c>
      <c r="E1601" s="315" t="s">
        <v>1454</v>
      </c>
    </row>
    <row r="1602" spans="1:5" x14ac:dyDescent="0.2">
      <c r="A1602" s="378"/>
      <c r="B1602" s="381"/>
      <c r="C1602" s="382"/>
      <c r="D1602" s="384"/>
      <c r="E1602" s="316" t="s">
        <v>1455</v>
      </c>
    </row>
    <row r="1603" spans="1:5" x14ac:dyDescent="0.2">
      <c r="A1603" s="385" t="s">
        <v>2239</v>
      </c>
      <c r="B1603" s="387" t="s">
        <v>2231</v>
      </c>
      <c r="C1603" s="388"/>
      <c r="D1603" s="391" t="s">
        <v>62</v>
      </c>
      <c r="E1603" s="313" t="s">
        <v>1454</v>
      </c>
    </row>
    <row r="1604" spans="1:5" x14ac:dyDescent="0.2">
      <c r="A1604" s="386"/>
      <c r="B1604" s="389"/>
      <c r="C1604" s="390"/>
      <c r="D1604" s="392"/>
      <c r="E1604" s="314" t="s">
        <v>1455</v>
      </c>
    </row>
    <row r="1605" spans="1:5" x14ac:dyDescent="0.2">
      <c r="A1605" s="377" t="s">
        <v>2240</v>
      </c>
      <c r="B1605" s="379" t="s">
        <v>2231</v>
      </c>
      <c r="C1605" s="380"/>
      <c r="D1605" s="383" t="s">
        <v>62</v>
      </c>
      <c r="E1605" s="315" t="s">
        <v>1454</v>
      </c>
    </row>
    <row r="1606" spans="1:5" x14ac:dyDescent="0.2">
      <c r="A1606" s="378"/>
      <c r="B1606" s="381"/>
      <c r="C1606" s="382"/>
      <c r="D1606" s="384"/>
      <c r="E1606" s="316" t="s">
        <v>1455</v>
      </c>
    </row>
    <row r="1607" spans="1:5" x14ac:dyDescent="0.2">
      <c r="A1607" s="385" t="s">
        <v>2241</v>
      </c>
      <c r="B1607" s="387" t="s">
        <v>2231</v>
      </c>
      <c r="C1607" s="388"/>
      <c r="D1607" s="391" t="s">
        <v>62</v>
      </c>
      <c r="E1607" s="313" t="s">
        <v>1454</v>
      </c>
    </row>
    <row r="1608" spans="1:5" x14ac:dyDescent="0.2">
      <c r="A1608" s="386"/>
      <c r="B1608" s="389"/>
      <c r="C1608" s="390"/>
      <c r="D1608" s="392"/>
      <c r="E1608" s="314" t="s">
        <v>1455</v>
      </c>
    </row>
    <row r="1609" spans="1:5" x14ac:dyDescent="0.2">
      <c r="A1609" s="377" t="s">
        <v>2242</v>
      </c>
      <c r="B1609" s="379" t="s">
        <v>2231</v>
      </c>
      <c r="C1609" s="380"/>
      <c r="D1609" s="383" t="s">
        <v>62</v>
      </c>
      <c r="E1609" s="315" t="s">
        <v>1454</v>
      </c>
    </row>
    <row r="1610" spans="1:5" x14ac:dyDescent="0.2">
      <c r="A1610" s="378"/>
      <c r="B1610" s="381"/>
      <c r="C1610" s="382"/>
      <c r="D1610" s="384"/>
      <c r="E1610" s="316" t="s">
        <v>1455</v>
      </c>
    </row>
    <row r="1611" spans="1:5" x14ac:dyDescent="0.2">
      <c r="A1611" s="385" t="s">
        <v>2243</v>
      </c>
      <c r="B1611" s="387" t="s">
        <v>2231</v>
      </c>
      <c r="C1611" s="388"/>
      <c r="D1611" s="391" t="s">
        <v>62</v>
      </c>
      <c r="E1611" s="313" t="s">
        <v>1454</v>
      </c>
    </row>
    <row r="1612" spans="1:5" x14ac:dyDescent="0.2">
      <c r="A1612" s="386"/>
      <c r="B1612" s="389"/>
      <c r="C1612" s="390"/>
      <c r="D1612" s="392"/>
      <c r="E1612" s="314" t="s">
        <v>1455</v>
      </c>
    </row>
    <row r="1613" spans="1:5" x14ac:dyDescent="0.2">
      <c r="A1613" s="377" t="s">
        <v>2244</v>
      </c>
      <c r="B1613" s="379" t="s">
        <v>2231</v>
      </c>
      <c r="C1613" s="380"/>
      <c r="D1613" s="383" t="s">
        <v>62</v>
      </c>
      <c r="E1613" s="315" t="s">
        <v>1454</v>
      </c>
    </row>
    <row r="1614" spans="1:5" x14ac:dyDescent="0.2">
      <c r="A1614" s="378"/>
      <c r="B1614" s="381"/>
      <c r="C1614" s="382"/>
      <c r="D1614" s="384"/>
      <c r="E1614" s="316" t="s">
        <v>1455</v>
      </c>
    </row>
    <row r="1615" spans="1:5" x14ac:dyDescent="0.2">
      <c r="A1615" s="385" t="s">
        <v>2245</v>
      </c>
      <c r="B1615" s="387" t="s">
        <v>2231</v>
      </c>
      <c r="C1615" s="388"/>
      <c r="D1615" s="391" t="s">
        <v>62</v>
      </c>
      <c r="E1615" s="313" t="s">
        <v>1454</v>
      </c>
    </row>
    <row r="1616" spans="1:5" x14ac:dyDescent="0.2">
      <c r="A1616" s="386"/>
      <c r="B1616" s="389"/>
      <c r="C1616" s="390"/>
      <c r="D1616" s="392"/>
      <c r="E1616" s="314" t="s">
        <v>1455</v>
      </c>
    </row>
    <row r="1617" spans="1:5" x14ac:dyDescent="0.2">
      <c r="A1617" s="377" t="s">
        <v>2246</v>
      </c>
      <c r="B1617" s="379" t="s">
        <v>2231</v>
      </c>
      <c r="C1617" s="380"/>
      <c r="D1617" s="383" t="s">
        <v>62</v>
      </c>
      <c r="E1617" s="315" t="s">
        <v>1454</v>
      </c>
    </row>
    <row r="1618" spans="1:5" x14ac:dyDescent="0.2">
      <c r="A1618" s="378"/>
      <c r="B1618" s="381"/>
      <c r="C1618" s="382"/>
      <c r="D1618" s="384"/>
      <c r="E1618" s="316" t="s">
        <v>1455</v>
      </c>
    </row>
    <row r="1619" spans="1:5" x14ac:dyDescent="0.2">
      <c r="A1619" s="385" t="s">
        <v>2247</v>
      </c>
      <c r="B1619" s="387" t="s">
        <v>2231</v>
      </c>
      <c r="C1619" s="388"/>
      <c r="D1619" s="391" t="s">
        <v>62</v>
      </c>
      <c r="E1619" s="313" t="s">
        <v>1454</v>
      </c>
    </row>
    <row r="1620" spans="1:5" x14ac:dyDescent="0.2">
      <c r="A1620" s="386"/>
      <c r="B1620" s="389"/>
      <c r="C1620" s="390"/>
      <c r="D1620" s="392"/>
      <c r="E1620" s="314" t="s">
        <v>1455</v>
      </c>
    </row>
    <row r="1621" spans="1:5" x14ac:dyDescent="0.2">
      <c r="A1621" s="377" t="s">
        <v>2248</v>
      </c>
      <c r="B1621" s="379" t="s">
        <v>2231</v>
      </c>
      <c r="C1621" s="380"/>
      <c r="D1621" s="383" t="s">
        <v>62</v>
      </c>
      <c r="E1621" s="315" t="s">
        <v>1454</v>
      </c>
    </row>
    <row r="1622" spans="1:5" x14ac:dyDescent="0.2">
      <c r="A1622" s="378"/>
      <c r="B1622" s="381"/>
      <c r="C1622" s="382"/>
      <c r="D1622" s="384"/>
      <c r="E1622" s="316" t="s">
        <v>1455</v>
      </c>
    </row>
    <row r="1623" spans="1:5" x14ac:dyDescent="0.2">
      <c r="A1623" s="385" t="s">
        <v>2249</v>
      </c>
      <c r="B1623" s="387" t="s">
        <v>2231</v>
      </c>
      <c r="C1623" s="388"/>
      <c r="D1623" s="391" t="s">
        <v>62</v>
      </c>
      <c r="E1623" s="313" t="s">
        <v>1454</v>
      </c>
    </row>
    <row r="1624" spans="1:5" x14ac:dyDescent="0.2">
      <c r="A1624" s="386"/>
      <c r="B1624" s="389"/>
      <c r="C1624" s="390"/>
      <c r="D1624" s="392"/>
      <c r="E1624" s="314" t="s">
        <v>1455</v>
      </c>
    </row>
    <row r="1625" spans="1:5" x14ac:dyDescent="0.2">
      <c r="A1625" s="377" t="s">
        <v>2250</v>
      </c>
      <c r="B1625" s="379" t="s">
        <v>2231</v>
      </c>
      <c r="C1625" s="380"/>
      <c r="D1625" s="383" t="s">
        <v>62</v>
      </c>
      <c r="E1625" s="315" t="s">
        <v>1454</v>
      </c>
    </row>
    <row r="1626" spans="1:5" x14ac:dyDescent="0.2">
      <c r="A1626" s="378"/>
      <c r="B1626" s="381"/>
      <c r="C1626" s="382"/>
      <c r="D1626" s="384"/>
      <c r="E1626" s="316" t="s">
        <v>1455</v>
      </c>
    </row>
    <row r="1627" spans="1:5" x14ac:dyDescent="0.2">
      <c r="A1627" s="385" t="s">
        <v>2251</v>
      </c>
      <c r="B1627" s="387" t="s">
        <v>2231</v>
      </c>
      <c r="C1627" s="388"/>
      <c r="D1627" s="391" t="s">
        <v>62</v>
      </c>
      <c r="E1627" s="313" t="s">
        <v>1454</v>
      </c>
    </row>
    <row r="1628" spans="1:5" x14ac:dyDescent="0.2">
      <c r="A1628" s="386"/>
      <c r="B1628" s="389"/>
      <c r="C1628" s="390"/>
      <c r="D1628" s="392"/>
      <c r="E1628" s="314" t="s">
        <v>1455</v>
      </c>
    </row>
    <row r="1629" spans="1:5" x14ac:dyDescent="0.2">
      <c r="A1629" s="377" t="s">
        <v>2252</v>
      </c>
      <c r="B1629" s="379" t="s">
        <v>2231</v>
      </c>
      <c r="C1629" s="380"/>
      <c r="D1629" s="383" t="s">
        <v>62</v>
      </c>
      <c r="E1629" s="315" t="s">
        <v>1454</v>
      </c>
    </row>
    <row r="1630" spans="1:5" x14ac:dyDescent="0.2">
      <c r="A1630" s="378"/>
      <c r="B1630" s="381"/>
      <c r="C1630" s="382"/>
      <c r="D1630" s="384"/>
      <c r="E1630" s="316" t="s">
        <v>1455</v>
      </c>
    </row>
    <row r="1631" spans="1:5" x14ac:dyDescent="0.2">
      <c r="A1631" s="385" t="s">
        <v>2253</v>
      </c>
      <c r="B1631" s="387" t="s">
        <v>2231</v>
      </c>
      <c r="C1631" s="388"/>
      <c r="D1631" s="391" t="s">
        <v>62</v>
      </c>
      <c r="E1631" s="313" t="s">
        <v>1454</v>
      </c>
    </row>
    <row r="1632" spans="1:5" x14ac:dyDescent="0.2">
      <c r="A1632" s="386"/>
      <c r="B1632" s="389"/>
      <c r="C1632" s="390"/>
      <c r="D1632" s="392"/>
      <c r="E1632" s="314" t="s">
        <v>1455</v>
      </c>
    </row>
    <row r="1633" spans="1:5" x14ac:dyDescent="0.2">
      <c r="A1633" s="377" t="s">
        <v>2254</v>
      </c>
      <c r="B1633" s="379" t="s">
        <v>2231</v>
      </c>
      <c r="C1633" s="380"/>
      <c r="D1633" s="383" t="s">
        <v>62</v>
      </c>
      <c r="E1633" s="315" t="s">
        <v>1454</v>
      </c>
    </row>
    <row r="1634" spans="1:5" x14ac:dyDescent="0.2">
      <c r="A1634" s="378"/>
      <c r="B1634" s="381"/>
      <c r="C1634" s="382"/>
      <c r="D1634" s="384"/>
      <c r="E1634" s="316" t="s">
        <v>1455</v>
      </c>
    </row>
    <row r="1635" spans="1:5" x14ac:dyDescent="0.2">
      <c r="A1635" s="385" t="s">
        <v>2255</v>
      </c>
      <c r="B1635" s="387" t="s">
        <v>2256</v>
      </c>
      <c r="C1635" s="388"/>
      <c r="D1635" s="391" t="s">
        <v>62</v>
      </c>
      <c r="E1635" s="313" t="s">
        <v>1454</v>
      </c>
    </row>
    <row r="1636" spans="1:5" x14ac:dyDescent="0.2">
      <c r="A1636" s="386"/>
      <c r="B1636" s="389"/>
      <c r="C1636" s="390"/>
      <c r="D1636" s="392"/>
      <c r="E1636" s="314" t="s">
        <v>1455</v>
      </c>
    </row>
    <row r="1637" spans="1:5" x14ac:dyDescent="0.2">
      <c r="A1637" s="377" t="s">
        <v>2257</v>
      </c>
      <c r="B1637" s="379" t="s">
        <v>2256</v>
      </c>
      <c r="C1637" s="380"/>
      <c r="D1637" s="383" t="s">
        <v>62</v>
      </c>
      <c r="E1637" s="315" t="s">
        <v>1454</v>
      </c>
    </row>
    <row r="1638" spans="1:5" x14ac:dyDescent="0.2">
      <c r="A1638" s="378"/>
      <c r="B1638" s="381"/>
      <c r="C1638" s="382"/>
      <c r="D1638" s="384"/>
      <c r="E1638" s="316" t="s">
        <v>1455</v>
      </c>
    </row>
    <row r="1639" spans="1:5" x14ac:dyDescent="0.2">
      <c r="A1639" s="385" t="s">
        <v>2258</v>
      </c>
      <c r="B1639" s="387" t="s">
        <v>2256</v>
      </c>
      <c r="C1639" s="388"/>
      <c r="D1639" s="391" t="s">
        <v>62</v>
      </c>
      <c r="E1639" s="313" t="s">
        <v>1454</v>
      </c>
    </row>
    <row r="1640" spans="1:5" x14ac:dyDescent="0.2">
      <c r="A1640" s="386"/>
      <c r="B1640" s="389"/>
      <c r="C1640" s="390"/>
      <c r="D1640" s="392"/>
      <c r="E1640" s="314" t="s">
        <v>1455</v>
      </c>
    </row>
    <row r="1641" spans="1:5" x14ac:dyDescent="0.2">
      <c r="A1641" s="377" t="s">
        <v>2259</v>
      </c>
      <c r="B1641" s="379" t="s">
        <v>2256</v>
      </c>
      <c r="C1641" s="380"/>
      <c r="D1641" s="383" t="s">
        <v>62</v>
      </c>
      <c r="E1641" s="315" t="s">
        <v>1454</v>
      </c>
    </row>
    <row r="1642" spans="1:5" x14ac:dyDescent="0.2">
      <c r="A1642" s="378"/>
      <c r="B1642" s="381"/>
      <c r="C1642" s="382"/>
      <c r="D1642" s="384"/>
      <c r="E1642" s="316" t="s">
        <v>1455</v>
      </c>
    </row>
    <row r="1643" spans="1:5" x14ac:dyDescent="0.2">
      <c r="A1643" s="385" t="s">
        <v>2260</v>
      </c>
      <c r="B1643" s="387" t="s">
        <v>2256</v>
      </c>
      <c r="C1643" s="388"/>
      <c r="D1643" s="391" t="s">
        <v>62</v>
      </c>
      <c r="E1643" s="313" t="s">
        <v>1454</v>
      </c>
    </row>
    <row r="1644" spans="1:5" x14ac:dyDescent="0.2">
      <c r="A1644" s="386"/>
      <c r="B1644" s="389"/>
      <c r="C1644" s="390"/>
      <c r="D1644" s="392"/>
      <c r="E1644" s="314" t="s">
        <v>1455</v>
      </c>
    </row>
    <row r="1645" spans="1:5" x14ac:dyDescent="0.2">
      <c r="A1645" s="377" t="s">
        <v>2261</v>
      </c>
      <c r="B1645" s="379" t="s">
        <v>2256</v>
      </c>
      <c r="C1645" s="380"/>
      <c r="D1645" s="383" t="s">
        <v>62</v>
      </c>
      <c r="E1645" s="315" t="s">
        <v>1454</v>
      </c>
    </row>
    <row r="1646" spans="1:5" x14ac:dyDescent="0.2">
      <c r="A1646" s="378"/>
      <c r="B1646" s="381"/>
      <c r="C1646" s="382"/>
      <c r="D1646" s="384"/>
      <c r="E1646" s="316" t="s">
        <v>1455</v>
      </c>
    </row>
    <row r="1647" spans="1:5" x14ac:dyDescent="0.2">
      <c r="A1647" s="385" t="s">
        <v>2262</v>
      </c>
      <c r="B1647" s="387" t="s">
        <v>2256</v>
      </c>
      <c r="C1647" s="388"/>
      <c r="D1647" s="391" t="s">
        <v>62</v>
      </c>
      <c r="E1647" s="313" t="s">
        <v>1454</v>
      </c>
    </row>
    <row r="1648" spans="1:5" x14ac:dyDescent="0.2">
      <c r="A1648" s="386"/>
      <c r="B1648" s="389"/>
      <c r="C1648" s="390"/>
      <c r="D1648" s="392"/>
      <c r="E1648" s="314" t="s">
        <v>1455</v>
      </c>
    </row>
    <row r="1649" spans="1:5" x14ac:dyDescent="0.2">
      <c r="A1649" s="377" t="s">
        <v>2263</v>
      </c>
      <c r="B1649" s="379" t="s">
        <v>2264</v>
      </c>
      <c r="C1649" s="380"/>
      <c r="D1649" s="383" t="s">
        <v>62</v>
      </c>
      <c r="E1649" s="315" t="s">
        <v>1454</v>
      </c>
    </row>
    <row r="1650" spans="1:5" x14ac:dyDescent="0.2">
      <c r="A1650" s="378"/>
      <c r="B1650" s="381"/>
      <c r="C1650" s="382"/>
      <c r="D1650" s="384"/>
      <c r="E1650" s="316" t="s">
        <v>1455</v>
      </c>
    </row>
    <row r="1651" spans="1:5" x14ac:dyDescent="0.2">
      <c r="A1651" s="385" t="s">
        <v>2265</v>
      </c>
      <c r="B1651" s="387" t="s">
        <v>2264</v>
      </c>
      <c r="C1651" s="388"/>
      <c r="D1651" s="391" t="s">
        <v>62</v>
      </c>
      <c r="E1651" s="313" t="s">
        <v>1454</v>
      </c>
    </row>
    <row r="1652" spans="1:5" x14ac:dyDescent="0.2">
      <c r="A1652" s="386"/>
      <c r="B1652" s="389"/>
      <c r="C1652" s="390"/>
      <c r="D1652" s="392"/>
      <c r="E1652" s="314" t="s">
        <v>1455</v>
      </c>
    </row>
    <row r="1653" spans="1:5" x14ac:dyDescent="0.2">
      <c r="A1653" s="377" t="s">
        <v>2266</v>
      </c>
      <c r="B1653" s="379" t="s">
        <v>2264</v>
      </c>
      <c r="C1653" s="380"/>
      <c r="D1653" s="383" t="s">
        <v>62</v>
      </c>
      <c r="E1653" s="315" t="s">
        <v>1454</v>
      </c>
    </row>
    <row r="1654" spans="1:5" x14ac:dyDescent="0.2">
      <c r="A1654" s="378"/>
      <c r="B1654" s="381"/>
      <c r="C1654" s="382"/>
      <c r="D1654" s="384"/>
      <c r="E1654" s="316" t="s">
        <v>1455</v>
      </c>
    </row>
    <row r="1655" spans="1:5" x14ac:dyDescent="0.2">
      <c r="A1655" s="385" t="s">
        <v>2267</v>
      </c>
      <c r="B1655" s="387" t="s">
        <v>2264</v>
      </c>
      <c r="C1655" s="388"/>
      <c r="D1655" s="391" t="s">
        <v>62</v>
      </c>
      <c r="E1655" s="313" t="s">
        <v>1454</v>
      </c>
    </row>
    <row r="1656" spans="1:5" x14ac:dyDescent="0.2">
      <c r="A1656" s="386"/>
      <c r="B1656" s="389"/>
      <c r="C1656" s="390"/>
      <c r="D1656" s="392"/>
      <c r="E1656" s="314" t="s">
        <v>1455</v>
      </c>
    </row>
    <row r="1657" spans="1:5" x14ac:dyDescent="0.2">
      <c r="A1657" s="377" t="s">
        <v>2268</v>
      </c>
      <c r="B1657" s="379" t="s">
        <v>2264</v>
      </c>
      <c r="C1657" s="380"/>
      <c r="D1657" s="383" t="s">
        <v>62</v>
      </c>
      <c r="E1657" s="315" t="s">
        <v>1454</v>
      </c>
    </row>
    <row r="1658" spans="1:5" x14ac:dyDescent="0.2">
      <c r="A1658" s="378"/>
      <c r="B1658" s="381"/>
      <c r="C1658" s="382"/>
      <c r="D1658" s="384"/>
      <c r="E1658" s="316" t="s">
        <v>1455</v>
      </c>
    </row>
    <row r="1659" spans="1:5" x14ac:dyDescent="0.2">
      <c r="A1659" s="385" t="s">
        <v>2269</v>
      </c>
      <c r="B1659" s="387" t="s">
        <v>2264</v>
      </c>
      <c r="C1659" s="388"/>
      <c r="D1659" s="391" t="s">
        <v>62</v>
      </c>
      <c r="E1659" s="313" t="s">
        <v>1454</v>
      </c>
    </row>
    <row r="1660" spans="1:5" x14ac:dyDescent="0.2">
      <c r="A1660" s="386"/>
      <c r="B1660" s="389"/>
      <c r="C1660" s="390"/>
      <c r="D1660" s="392"/>
      <c r="E1660" s="314" t="s">
        <v>1455</v>
      </c>
    </row>
    <row r="1661" spans="1:5" x14ac:dyDescent="0.2">
      <c r="A1661" s="377" t="s">
        <v>2270</v>
      </c>
      <c r="B1661" s="379" t="s">
        <v>2264</v>
      </c>
      <c r="C1661" s="380"/>
      <c r="D1661" s="383" t="s">
        <v>62</v>
      </c>
      <c r="E1661" s="315" t="s">
        <v>1454</v>
      </c>
    </row>
    <row r="1662" spans="1:5" x14ac:dyDescent="0.2">
      <c r="A1662" s="378"/>
      <c r="B1662" s="381"/>
      <c r="C1662" s="382"/>
      <c r="D1662" s="384"/>
      <c r="E1662" s="316" t="s">
        <v>1455</v>
      </c>
    </row>
    <row r="1663" spans="1:5" x14ac:dyDescent="0.2">
      <c r="A1663" s="385" t="s">
        <v>2271</v>
      </c>
      <c r="B1663" s="387" t="s">
        <v>2264</v>
      </c>
      <c r="C1663" s="388"/>
      <c r="D1663" s="391" t="s">
        <v>62</v>
      </c>
      <c r="E1663" s="313" t="s">
        <v>1454</v>
      </c>
    </row>
    <row r="1664" spans="1:5" x14ac:dyDescent="0.2">
      <c r="A1664" s="386"/>
      <c r="B1664" s="389"/>
      <c r="C1664" s="390"/>
      <c r="D1664" s="392"/>
      <c r="E1664" s="314" t="s">
        <v>1455</v>
      </c>
    </row>
    <row r="1665" spans="1:5" x14ac:dyDescent="0.2">
      <c r="A1665" s="377" t="s">
        <v>2272</v>
      </c>
      <c r="B1665" s="379" t="s">
        <v>2273</v>
      </c>
      <c r="C1665" s="380"/>
      <c r="D1665" s="383" t="s">
        <v>62</v>
      </c>
      <c r="E1665" s="315" t="s">
        <v>1454</v>
      </c>
    </row>
    <row r="1666" spans="1:5" x14ac:dyDescent="0.2">
      <c r="A1666" s="378"/>
      <c r="B1666" s="381"/>
      <c r="C1666" s="382"/>
      <c r="D1666" s="384"/>
      <c r="E1666" s="316" t="s">
        <v>1455</v>
      </c>
    </row>
    <row r="1667" spans="1:5" x14ac:dyDescent="0.2">
      <c r="A1667" s="385" t="s">
        <v>2274</v>
      </c>
      <c r="B1667" s="387" t="s">
        <v>2273</v>
      </c>
      <c r="C1667" s="388"/>
      <c r="D1667" s="391" t="s">
        <v>62</v>
      </c>
      <c r="E1667" s="313" t="s">
        <v>1454</v>
      </c>
    </row>
    <row r="1668" spans="1:5" x14ac:dyDescent="0.2">
      <c r="A1668" s="386"/>
      <c r="B1668" s="389"/>
      <c r="C1668" s="390"/>
      <c r="D1668" s="392"/>
      <c r="E1668" s="314" t="s">
        <v>1455</v>
      </c>
    </row>
    <row r="1669" spans="1:5" x14ac:dyDescent="0.2">
      <c r="A1669" s="377" t="s">
        <v>2275</v>
      </c>
      <c r="B1669" s="379" t="s">
        <v>2273</v>
      </c>
      <c r="C1669" s="380"/>
      <c r="D1669" s="383" t="s">
        <v>62</v>
      </c>
      <c r="E1669" s="315" t="s">
        <v>1454</v>
      </c>
    </row>
    <row r="1670" spans="1:5" x14ac:dyDescent="0.2">
      <c r="A1670" s="378"/>
      <c r="B1670" s="381"/>
      <c r="C1670" s="382"/>
      <c r="D1670" s="384"/>
      <c r="E1670" s="316" t="s">
        <v>1455</v>
      </c>
    </row>
    <row r="1671" spans="1:5" x14ac:dyDescent="0.2">
      <c r="A1671" s="385" t="s">
        <v>2276</v>
      </c>
      <c r="B1671" s="387" t="s">
        <v>2273</v>
      </c>
      <c r="C1671" s="388"/>
      <c r="D1671" s="391" t="s">
        <v>62</v>
      </c>
      <c r="E1671" s="313" t="s">
        <v>1454</v>
      </c>
    </row>
    <row r="1672" spans="1:5" x14ac:dyDescent="0.2">
      <c r="A1672" s="386"/>
      <c r="B1672" s="389"/>
      <c r="C1672" s="390"/>
      <c r="D1672" s="392"/>
      <c r="E1672" s="314" t="s">
        <v>1455</v>
      </c>
    </row>
    <row r="1673" spans="1:5" x14ac:dyDescent="0.2">
      <c r="A1673" s="377" t="s">
        <v>2277</v>
      </c>
      <c r="B1673" s="379" t="s">
        <v>2273</v>
      </c>
      <c r="C1673" s="380"/>
      <c r="D1673" s="383" t="s">
        <v>62</v>
      </c>
      <c r="E1673" s="315" t="s">
        <v>1454</v>
      </c>
    </row>
    <row r="1674" spans="1:5" x14ac:dyDescent="0.2">
      <c r="A1674" s="378"/>
      <c r="B1674" s="381"/>
      <c r="C1674" s="382"/>
      <c r="D1674" s="384"/>
      <c r="E1674" s="316" t="s">
        <v>1455</v>
      </c>
    </row>
    <row r="1675" spans="1:5" x14ac:dyDescent="0.2">
      <c r="A1675" s="385" t="s">
        <v>2278</v>
      </c>
      <c r="B1675" s="387" t="s">
        <v>2279</v>
      </c>
      <c r="C1675" s="388"/>
      <c r="D1675" s="391" t="s">
        <v>62</v>
      </c>
      <c r="E1675" s="313" t="s">
        <v>1454</v>
      </c>
    </row>
    <row r="1676" spans="1:5" x14ac:dyDescent="0.2">
      <c r="A1676" s="386"/>
      <c r="B1676" s="389"/>
      <c r="C1676" s="390"/>
      <c r="D1676" s="392"/>
      <c r="E1676" s="314" t="s">
        <v>1455</v>
      </c>
    </row>
    <row r="1677" spans="1:5" x14ac:dyDescent="0.2">
      <c r="A1677" s="377" t="s">
        <v>2280</v>
      </c>
      <c r="B1677" s="379" t="s">
        <v>2273</v>
      </c>
      <c r="C1677" s="380"/>
      <c r="D1677" s="383" t="s">
        <v>62</v>
      </c>
      <c r="E1677" s="315" t="s">
        <v>1454</v>
      </c>
    </row>
    <row r="1678" spans="1:5" x14ac:dyDescent="0.2">
      <c r="A1678" s="378"/>
      <c r="B1678" s="381"/>
      <c r="C1678" s="382"/>
      <c r="D1678" s="384"/>
      <c r="E1678" s="316" t="s">
        <v>1455</v>
      </c>
    </row>
    <row r="1679" spans="1:5" x14ac:dyDescent="0.2">
      <c r="A1679" s="385" t="s">
        <v>2281</v>
      </c>
      <c r="B1679" s="387" t="s">
        <v>2273</v>
      </c>
      <c r="C1679" s="388"/>
      <c r="D1679" s="391" t="s">
        <v>62</v>
      </c>
      <c r="E1679" s="313" t="s">
        <v>1454</v>
      </c>
    </row>
    <row r="1680" spans="1:5" x14ac:dyDescent="0.2">
      <c r="A1680" s="386"/>
      <c r="B1680" s="389"/>
      <c r="C1680" s="390"/>
      <c r="D1680" s="392"/>
      <c r="E1680" s="314" t="s">
        <v>1455</v>
      </c>
    </row>
    <row r="1681" spans="1:5" x14ac:dyDescent="0.2">
      <c r="A1681" s="377" t="s">
        <v>2282</v>
      </c>
      <c r="B1681" s="379" t="s">
        <v>2279</v>
      </c>
      <c r="C1681" s="380"/>
      <c r="D1681" s="383" t="s">
        <v>62</v>
      </c>
      <c r="E1681" s="315" t="s">
        <v>1454</v>
      </c>
    </row>
    <row r="1682" spans="1:5" x14ac:dyDescent="0.2">
      <c r="A1682" s="378"/>
      <c r="B1682" s="381"/>
      <c r="C1682" s="382"/>
      <c r="D1682" s="384"/>
      <c r="E1682" s="316" t="s">
        <v>1455</v>
      </c>
    </row>
    <row r="1683" spans="1:5" x14ac:dyDescent="0.2">
      <c r="A1683" s="385" t="s">
        <v>2283</v>
      </c>
      <c r="B1683" s="387" t="s">
        <v>2279</v>
      </c>
      <c r="C1683" s="388"/>
      <c r="D1683" s="391" t="s">
        <v>62</v>
      </c>
      <c r="E1683" s="313" t="s">
        <v>1454</v>
      </c>
    </row>
    <row r="1684" spans="1:5" x14ac:dyDescent="0.2">
      <c r="A1684" s="386"/>
      <c r="B1684" s="389"/>
      <c r="C1684" s="390"/>
      <c r="D1684" s="392"/>
      <c r="E1684" s="314" t="s">
        <v>1455</v>
      </c>
    </row>
    <row r="1685" spans="1:5" x14ac:dyDescent="0.2">
      <c r="A1685" s="377" t="s">
        <v>2284</v>
      </c>
      <c r="B1685" s="379" t="s">
        <v>2273</v>
      </c>
      <c r="C1685" s="380"/>
      <c r="D1685" s="383" t="s">
        <v>62</v>
      </c>
      <c r="E1685" s="315" t="s">
        <v>1454</v>
      </c>
    </row>
    <row r="1686" spans="1:5" x14ac:dyDescent="0.2">
      <c r="A1686" s="378"/>
      <c r="B1686" s="381"/>
      <c r="C1686" s="382"/>
      <c r="D1686" s="384"/>
      <c r="E1686" s="316" t="s">
        <v>1455</v>
      </c>
    </row>
    <row r="1687" spans="1:5" x14ac:dyDescent="0.2">
      <c r="A1687" s="385" t="s">
        <v>2285</v>
      </c>
      <c r="B1687" s="387" t="s">
        <v>2273</v>
      </c>
      <c r="C1687" s="388"/>
      <c r="D1687" s="391" t="s">
        <v>62</v>
      </c>
      <c r="E1687" s="313" t="s">
        <v>1454</v>
      </c>
    </row>
    <row r="1688" spans="1:5" x14ac:dyDescent="0.2">
      <c r="A1688" s="386"/>
      <c r="B1688" s="389"/>
      <c r="C1688" s="390"/>
      <c r="D1688" s="392"/>
      <c r="E1688" s="314" t="s">
        <v>1455</v>
      </c>
    </row>
    <row r="1689" spans="1:5" x14ac:dyDescent="0.2">
      <c r="A1689" s="377" t="s">
        <v>2286</v>
      </c>
      <c r="B1689" s="379" t="s">
        <v>2273</v>
      </c>
      <c r="C1689" s="380"/>
      <c r="D1689" s="383" t="s">
        <v>62</v>
      </c>
      <c r="E1689" s="315" t="s">
        <v>1454</v>
      </c>
    </row>
    <row r="1690" spans="1:5" x14ac:dyDescent="0.2">
      <c r="A1690" s="378"/>
      <c r="B1690" s="381"/>
      <c r="C1690" s="382"/>
      <c r="D1690" s="384"/>
      <c r="E1690" s="316" t="s">
        <v>1455</v>
      </c>
    </row>
    <row r="1691" spans="1:5" x14ac:dyDescent="0.2">
      <c r="A1691" s="385" t="s">
        <v>2287</v>
      </c>
      <c r="B1691" s="387" t="s">
        <v>2279</v>
      </c>
      <c r="C1691" s="388"/>
      <c r="D1691" s="391" t="s">
        <v>62</v>
      </c>
      <c r="E1691" s="313" t="s">
        <v>1454</v>
      </c>
    </row>
    <row r="1692" spans="1:5" x14ac:dyDescent="0.2">
      <c r="A1692" s="386"/>
      <c r="B1692" s="389"/>
      <c r="C1692" s="390"/>
      <c r="D1692" s="392"/>
      <c r="E1692" s="314" t="s">
        <v>1455</v>
      </c>
    </row>
    <row r="1693" spans="1:5" x14ac:dyDescent="0.2">
      <c r="A1693" s="377" t="s">
        <v>2288</v>
      </c>
      <c r="B1693" s="379" t="s">
        <v>2273</v>
      </c>
      <c r="C1693" s="380"/>
      <c r="D1693" s="383" t="s">
        <v>62</v>
      </c>
      <c r="E1693" s="315" t="s">
        <v>1454</v>
      </c>
    </row>
    <row r="1694" spans="1:5" x14ac:dyDescent="0.2">
      <c r="A1694" s="378"/>
      <c r="B1694" s="381"/>
      <c r="C1694" s="382"/>
      <c r="D1694" s="384"/>
      <c r="E1694" s="316" t="s">
        <v>1455</v>
      </c>
    </row>
    <row r="1695" spans="1:5" x14ac:dyDescent="0.2">
      <c r="A1695" s="385" t="s">
        <v>2289</v>
      </c>
      <c r="B1695" s="387" t="s">
        <v>2273</v>
      </c>
      <c r="C1695" s="388"/>
      <c r="D1695" s="391" t="s">
        <v>62</v>
      </c>
      <c r="E1695" s="313" t="s">
        <v>1454</v>
      </c>
    </row>
    <row r="1696" spans="1:5" x14ac:dyDescent="0.2">
      <c r="A1696" s="386"/>
      <c r="B1696" s="389"/>
      <c r="C1696" s="390"/>
      <c r="D1696" s="392"/>
      <c r="E1696" s="314" t="s">
        <v>1455</v>
      </c>
    </row>
    <row r="1697" spans="1:5" x14ac:dyDescent="0.2">
      <c r="A1697" s="377" t="s">
        <v>2290</v>
      </c>
      <c r="B1697" s="379" t="s">
        <v>2273</v>
      </c>
      <c r="C1697" s="380"/>
      <c r="D1697" s="383" t="s">
        <v>62</v>
      </c>
      <c r="E1697" s="315" t="s">
        <v>1454</v>
      </c>
    </row>
    <row r="1698" spans="1:5" x14ac:dyDescent="0.2">
      <c r="A1698" s="378"/>
      <c r="B1698" s="381"/>
      <c r="C1698" s="382"/>
      <c r="D1698" s="384"/>
      <c r="E1698" s="316" t="s">
        <v>1455</v>
      </c>
    </row>
    <row r="1699" spans="1:5" x14ac:dyDescent="0.2">
      <c r="A1699" s="385" t="s">
        <v>2291</v>
      </c>
      <c r="B1699" s="387" t="s">
        <v>2273</v>
      </c>
      <c r="C1699" s="388"/>
      <c r="D1699" s="391" t="s">
        <v>62</v>
      </c>
      <c r="E1699" s="313" t="s">
        <v>1454</v>
      </c>
    </row>
    <row r="1700" spans="1:5" x14ac:dyDescent="0.2">
      <c r="A1700" s="386"/>
      <c r="B1700" s="389"/>
      <c r="C1700" s="390"/>
      <c r="D1700" s="392"/>
      <c r="E1700" s="314" t="s">
        <v>1455</v>
      </c>
    </row>
    <row r="1701" spans="1:5" x14ac:dyDescent="0.2">
      <c r="A1701" s="377" t="s">
        <v>2292</v>
      </c>
      <c r="B1701" s="379" t="s">
        <v>2273</v>
      </c>
      <c r="C1701" s="380"/>
      <c r="D1701" s="383" t="s">
        <v>62</v>
      </c>
      <c r="E1701" s="315" t="s">
        <v>1454</v>
      </c>
    </row>
    <row r="1702" spans="1:5" x14ac:dyDescent="0.2">
      <c r="A1702" s="378"/>
      <c r="B1702" s="381"/>
      <c r="C1702" s="382"/>
      <c r="D1702" s="384"/>
      <c r="E1702" s="316" t="s">
        <v>1455</v>
      </c>
    </row>
    <row r="1703" spans="1:5" x14ac:dyDescent="0.2">
      <c r="A1703" s="385" t="s">
        <v>2293</v>
      </c>
      <c r="B1703" s="387" t="s">
        <v>2273</v>
      </c>
      <c r="C1703" s="388"/>
      <c r="D1703" s="391" t="s">
        <v>62</v>
      </c>
      <c r="E1703" s="313" t="s">
        <v>1454</v>
      </c>
    </row>
    <row r="1704" spans="1:5" x14ac:dyDescent="0.2">
      <c r="A1704" s="386"/>
      <c r="B1704" s="389"/>
      <c r="C1704" s="390"/>
      <c r="D1704" s="392"/>
      <c r="E1704" s="314" t="s">
        <v>1455</v>
      </c>
    </row>
    <row r="1705" spans="1:5" x14ac:dyDescent="0.2">
      <c r="A1705" s="377" t="s">
        <v>2294</v>
      </c>
      <c r="B1705" s="379" t="s">
        <v>2295</v>
      </c>
      <c r="C1705" s="380"/>
      <c r="D1705" s="383" t="s">
        <v>62</v>
      </c>
      <c r="E1705" s="315" t="s">
        <v>1454</v>
      </c>
    </row>
    <row r="1706" spans="1:5" x14ac:dyDescent="0.2">
      <c r="A1706" s="378"/>
      <c r="B1706" s="381"/>
      <c r="C1706" s="382"/>
      <c r="D1706" s="384"/>
      <c r="E1706" s="316" t="s">
        <v>1455</v>
      </c>
    </row>
    <row r="1707" spans="1:5" x14ac:dyDescent="0.2">
      <c r="A1707" s="385" t="s">
        <v>2296</v>
      </c>
      <c r="B1707" s="387" t="s">
        <v>2295</v>
      </c>
      <c r="C1707" s="388"/>
      <c r="D1707" s="391" t="s">
        <v>62</v>
      </c>
      <c r="E1707" s="313" t="s">
        <v>1454</v>
      </c>
    </row>
    <row r="1708" spans="1:5" x14ac:dyDescent="0.2">
      <c r="A1708" s="386"/>
      <c r="B1708" s="389"/>
      <c r="C1708" s="390"/>
      <c r="D1708" s="392"/>
      <c r="E1708" s="314" t="s">
        <v>1455</v>
      </c>
    </row>
    <row r="1709" spans="1:5" x14ac:dyDescent="0.2">
      <c r="A1709" s="377" t="s">
        <v>2297</v>
      </c>
      <c r="B1709" s="379" t="s">
        <v>2295</v>
      </c>
      <c r="C1709" s="380"/>
      <c r="D1709" s="383" t="s">
        <v>62</v>
      </c>
      <c r="E1709" s="315" t="s">
        <v>1454</v>
      </c>
    </row>
    <row r="1710" spans="1:5" x14ac:dyDescent="0.2">
      <c r="A1710" s="378"/>
      <c r="B1710" s="381"/>
      <c r="C1710" s="382"/>
      <c r="D1710" s="384"/>
      <c r="E1710" s="316" t="s">
        <v>1455</v>
      </c>
    </row>
    <row r="1711" spans="1:5" x14ac:dyDescent="0.2">
      <c r="A1711" s="385" t="s">
        <v>2298</v>
      </c>
      <c r="B1711" s="387" t="s">
        <v>2295</v>
      </c>
      <c r="C1711" s="388"/>
      <c r="D1711" s="391" t="s">
        <v>62</v>
      </c>
      <c r="E1711" s="313" t="s">
        <v>1454</v>
      </c>
    </row>
    <row r="1712" spans="1:5" x14ac:dyDescent="0.2">
      <c r="A1712" s="386"/>
      <c r="B1712" s="389"/>
      <c r="C1712" s="390"/>
      <c r="D1712" s="392"/>
      <c r="E1712" s="314" t="s">
        <v>1455</v>
      </c>
    </row>
    <row r="1713" spans="1:5" x14ac:dyDescent="0.2">
      <c r="A1713" s="377" t="s">
        <v>2299</v>
      </c>
      <c r="B1713" s="379" t="s">
        <v>2295</v>
      </c>
      <c r="C1713" s="380"/>
      <c r="D1713" s="383" t="s">
        <v>62</v>
      </c>
      <c r="E1713" s="315" t="s">
        <v>1454</v>
      </c>
    </row>
    <row r="1714" spans="1:5" x14ac:dyDescent="0.2">
      <c r="A1714" s="378"/>
      <c r="B1714" s="381"/>
      <c r="C1714" s="382"/>
      <c r="D1714" s="384"/>
      <c r="E1714" s="316" t="s">
        <v>1455</v>
      </c>
    </row>
    <row r="1715" spans="1:5" x14ac:dyDescent="0.2">
      <c r="A1715" s="385" t="s">
        <v>2300</v>
      </c>
      <c r="B1715" s="387" t="s">
        <v>2295</v>
      </c>
      <c r="C1715" s="388"/>
      <c r="D1715" s="391" t="s">
        <v>62</v>
      </c>
      <c r="E1715" s="313" t="s">
        <v>1454</v>
      </c>
    </row>
    <row r="1716" spans="1:5" x14ac:dyDescent="0.2">
      <c r="A1716" s="386"/>
      <c r="B1716" s="389"/>
      <c r="C1716" s="390"/>
      <c r="D1716" s="392"/>
      <c r="E1716" s="314" t="s">
        <v>1455</v>
      </c>
    </row>
    <row r="1717" spans="1:5" x14ac:dyDescent="0.2">
      <c r="A1717" s="377" t="s">
        <v>2301</v>
      </c>
      <c r="B1717" s="379" t="s">
        <v>2295</v>
      </c>
      <c r="C1717" s="380"/>
      <c r="D1717" s="383" t="s">
        <v>62</v>
      </c>
      <c r="E1717" s="315" t="s">
        <v>1454</v>
      </c>
    </row>
    <row r="1718" spans="1:5" x14ac:dyDescent="0.2">
      <c r="A1718" s="378"/>
      <c r="B1718" s="381"/>
      <c r="C1718" s="382"/>
      <c r="D1718" s="384"/>
      <c r="E1718" s="316" t="s">
        <v>1455</v>
      </c>
    </row>
    <row r="1719" spans="1:5" x14ac:dyDescent="0.2">
      <c r="A1719" s="385" t="s">
        <v>2263</v>
      </c>
      <c r="B1719" s="387" t="s">
        <v>2295</v>
      </c>
      <c r="C1719" s="388"/>
      <c r="D1719" s="391" t="s">
        <v>62</v>
      </c>
      <c r="E1719" s="313" t="s">
        <v>1454</v>
      </c>
    </row>
    <row r="1720" spans="1:5" x14ac:dyDescent="0.2">
      <c r="A1720" s="386"/>
      <c r="B1720" s="389"/>
      <c r="C1720" s="390"/>
      <c r="D1720" s="392"/>
      <c r="E1720" s="314" t="s">
        <v>1455</v>
      </c>
    </row>
    <row r="1721" spans="1:5" x14ac:dyDescent="0.2">
      <c r="A1721" s="377" t="s">
        <v>2302</v>
      </c>
      <c r="B1721" s="379" t="s">
        <v>2303</v>
      </c>
      <c r="C1721" s="380"/>
      <c r="D1721" s="383" t="s">
        <v>62</v>
      </c>
      <c r="E1721" s="315" t="s">
        <v>1454</v>
      </c>
    </row>
    <row r="1722" spans="1:5" x14ac:dyDescent="0.2">
      <c r="A1722" s="378"/>
      <c r="B1722" s="381"/>
      <c r="C1722" s="382"/>
      <c r="D1722" s="384"/>
      <c r="E1722" s="316" t="s">
        <v>1455</v>
      </c>
    </row>
    <row r="1723" spans="1:5" x14ac:dyDescent="0.2">
      <c r="A1723" s="385" t="s">
        <v>2304</v>
      </c>
      <c r="B1723" s="387" t="s">
        <v>2303</v>
      </c>
      <c r="C1723" s="388"/>
      <c r="D1723" s="391" t="s">
        <v>62</v>
      </c>
      <c r="E1723" s="313" t="s">
        <v>1454</v>
      </c>
    </row>
    <row r="1724" spans="1:5" x14ac:dyDescent="0.2">
      <c r="A1724" s="386"/>
      <c r="B1724" s="389"/>
      <c r="C1724" s="390"/>
      <c r="D1724" s="392"/>
      <c r="E1724" s="314" t="s">
        <v>1455</v>
      </c>
    </row>
    <row r="1725" spans="1:5" x14ac:dyDescent="0.2">
      <c r="A1725" s="377" t="s">
        <v>2305</v>
      </c>
      <c r="B1725" s="379" t="s">
        <v>2303</v>
      </c>
      <c r="C1725" s="380"/>
      <c r="D1725" s="383" t="s">
        <v>62</v>
      </c>
      <c r="E1725" s="315" t="s">
        <v>1454</v>
      </c>
    </row>
    <row r="1726" spans="1:5" x14ac:dyDescent="0.2">
      <c r="A1726" s="378"/>
      <c r="B1726" s="381"/>
      <c r="C1726" s="382"/>
      <c r="D1726" s="384"/>
      <c r="E1726" s="316" t="s">
        <v>1455</v>
      </c>
    </row>
    <row r="1727" spans="1:5" x14ac:dyDescent="0.2">
      <c r="A1727" s="385" t="s">
        <v>2306</v>
      </c>
      <c r="B1727" s="387" t="s">
        <v>2303</v>
      </c>
      <c r="C1727" s="388"/>
      <c r="D1727" s="391" t="s">
        <v>62</v>
      </c>
      <c r="E1727" s="313" t="s">
        <v>1454</v>
      </c>
    </row>
    <row r="1728" spans="1:5" x14ac:dyDescent="0.2">
      <c r="A1728" s="386"/>
      <c r="B1728" s="389"/>
      <c r="C1728" s="390"/>
      <c r="D1728" s="392"/>
      <c r="E1728" s="314" t="s">
        <v>1455</v>
      </c>
    </row>
    <row r="1729" spans="1:5" x14ac:dyDescent="0.2">
      <c r="A1729" s="377" t="s">
        <v>2307</v>
      </c>
      <c r="B1729" s="379" t="s">
        <v>2303</v>
      </c>
      <c r="C1729" s="380"/>
      <c r="D1729" s="383" t="s">
        <v>62</v>
      </c>
      <c r="E1729" s="315" t="s">
        <v>1454</v>
      </c>
    </row>
    <row r="1730" spans="1:5" x14ac:dyDescent="0.2">
      <c r="A1730" s="378"/>
      <c r="B1730" s="381"/>
      <c r="C1730" s="382"/>
      <c r="D1730" s="384"/>
      <c r="E1730" s="316" t="s">
        <v>1455</v>
      </c>
    </row>
    <row r="1731" spans="1:5" x14ac:dyDescent="0.2">
      <c r="A1731" s="385" t="s">
        <v>2308</v>
      </c>
      <c r="B1731" s="387" t="s">
        <v>2303</v>
      </c>
      <c r="C1731" s="388"/>
      <c r="D1731" s="391" t="s">
        <v>62</v>
      </c>
      <c r="E1731" s="313" t="s">
        <v>1454</v>
      </c>
    </row>
    <row r="1732" spans="1:5" x14ac:dyDescent="0.2">
      <c r="A1732" s="386"/>
      <c r="B1732" s="389"/>
      <c r="C1732" s="390"/>
      <c r="D1732" s="392"/>
      <c r="E1732" s="314" t="s">
        <v>1455</v>
      </c>
    </row>
    <row r="1733" spans="1:5" x14ac:dyDescent="0.2">
      <c r="A1733" s="377" t="s">
        <v>2309</v>
      </c>
      <c r="B1733" s="379" t="s">
        <v>2303</v>
      </c>
      <c r="C1733" s="380"/>
      <c r="D1733" s="383" t="s">
        <v>62</v>
      </c>
      <c r="E1733" s="315" t="s">
        <v>1454</v>
      </c>
    </row>
    <row r="1734" spans="1:5" x14ac:dyDescent="0.2">
      <c r="A1734" s="378"/>
      <c r="B1734" s="381"/>
      <c r="C1734" s="382"/>
      <c r="D1734" s="384"/>
      <c r="E1734" s="316" t="s">
        <v>1455</v>
      </c>
    </row>
    <row r="1735" spans="1:5" x14ac:dyDescent="0.2">
      <c r="A1735" s="385" t="s">
        <v>2310</v>
      </c>
      <c r="B1735" s="387" t="s">
        <v>2303</v>
      </c>
      <c r="C1735" s="388"/>
      <c r="D1735" s="391" t="s">
        <v>62</v>
      </c>
      <c r="E1735" s="313" t="s">
        <v>1454</v>
      </c>
    </row>
    <row r="1736" spans="1:5" x14ac:dyDescent="0.2">
      <c r="A1736" s="386"/>
      <c r="B1736" s="389"/>
      <c r="C1736" s="390"/>
      <c r="D1736" s="392"/>
      <c r="E1736" s="314" t="s">
        <v>1455</v>
      </c>
    </row>
    <row r="1737" spans="1:5" x14ac:dyDescent="0.2">
      <c r="A1737" s="377" t="s">
        <v>2311</v>
      </c>
      <c r="B1737" s="379" t="s">
        <v>2303</v>
      </c>
      <c r="C1737" s="380"/>
      <c r="D1737" s="383" t="s">
        <v>62</v>
      </c>
      <c r="E1737" s="315" t="s">
        <v>1454</v>
      </c>
    </row>
    <row r="1738" spans="1:5" x14ac:dyDescent="0.2">
      <c r="A1738" s="378"/>
      <c r="B1738" s="381"/>
      <c r="C1738" s="382"/>
      <c r="D1738" s="384"/>
      <c r="E1738" s="316" t="s">
        <v>1455</v>
      </c>
    </row>
    <row r="1739" spans="1:5" x14ac:dyDescent="0.2">
      <c r="A1739" s="385" t="s">
        <v>2312</v>
      </c>
      <c r="B1739" s="387" t="s">
        <v>2303</v>
      </c>
      <c r="C1739" s="388"/>
      <c r="D1739" s="391" t="s">
        <v>62</v>
      </c>
      <c r="E1739" s="313" t="s">
        <v>1454</v>
      </c>
    </row>
    <row r="1740" spans="1:5" x14ac:dyDescent="0.2">
      <c r="A1740" s="386"/>
      <c r="B1740" s="389"/>
      <c r="C1740" s="390"/>
      <c r="D1740" s="392"/>
      <c r="E1740" s="314" t="s">
        <v>1455</v>
      </c>
    </row>
    <row r="1741" spans="1:5" x14ac:dyDescent="0.2">
      <c r="A1741" s="377" t="s">
        <v>2313</v>
      </c>
      <c r="B1741" s="379" t="s">
        <v>2303</v>
      </c>
      <c r="C1741" s="380"/>
      <c r="D1741" s="383" t="s">
        <v>62</v>
      </c>
      <c r="E1741" s="315" t="s">
        <v>1454</v>
      </c>
    </row>
    <row r="1742" spans="1:5" x14ac:dyDescent="0.2">
      <c r="A1742" s="378"/>
      <c r="B1742" s="381"/>
      <c r="C1742" s="382"/>
      <c r="D1742" s="384"/>
      <c r="E1742" s="316" t="s">
        <v>1455</v>
      </c>
    </row>
    <row r="1743" spans="1:5" x14ac:dyDescent="0.2">
      <c r="A1743" s="385" t="s">
        <v>2314</v>
      </c>
      <c r="B1743" s="387" t="s">
        <v>2303</v>
      </c>
      <c r="C1743" s="388"/>
      <c r="D1743" s="391" t="s">
        <v>62</v>
      </c>
      <c r="E1743" s="313" t="s">
        <v>1454</v>
      </c>
    </row>
    <row r="1744" spans="1:5" x14ac:dyDescent="0.2">
      <c r="A1744" s="386"/>
      <c r="B1744" s="389"/>
      <c r="C1744" s="390"/>
      <c r="D1744" s="392"/>
      <c r="E1744" s="314" t="s">
        <v>1455</v>
      </c>
    </row>
    <row r="1745" spans="1:5" x14ac:dyDescent="0.2">
      <c r="A1745" s="377" t="s">
        <v>2315</v>
      </c>
      <c r="B1745" s="379" t="s">
        <v>2303</v>
      </c>
      <c r="C1745" s="380"/>
      <c r="D1745" s="383" t="s">
        <v>62</v>
      </c>
      <c r="E1745" s="315" t="s">
        <v>1454</v>
      </c>
    </row>
    <row r="1746" spans="1:5" x14ac:dyDescent="0.2">
      <c r="A1746" s="378"/>
      <c r="B1746" s="381"/>
      <c r="C1746" s="382"/>
      <c r="D1746" s="384"/>
      <c r="E1746" s="316" t="s">
        <v>1455</v>
      </c>
    </row>
    <row r="1747" spans="1:5" x14ac:dyDescent="0.2">
      <c r="A1747" s="385" t="s">
        <v>2316</v>
      </c>
      <c r="B1747" s="387" t="s">
        <v>2317</v>
      </c>
      <c r="C1747" s="388"/>
      <c r="D1747" s="391" t="s">
        <v>62</v>
      </c>
      <c r="E1747" s="313" t="s">
        <v>1454</v>
      </c>
    </row>
    <row r="1748" spans="1:5" x14ac:dyDescent="0.2">
      <c r="A1748" s="386"/>
      <c r="B1748" s="389"/>
      <c r="C1748" s="390"/>
      <c r="D1748" s="392"/>
      <c r="E1748" s="314" t="s">
        <v>1455</v>
      </c>
    </row>
    <row r="1749" spans="1:5" x14ac:dyDescent="0.2">
      <c r="A1749" s="377" t="s">
        <v>2318</v>
      </c>
      <c r="B1749" s="379" t="s">
        <v>2317</v>
      </c>
      <c r="C1749" s="380"/>
      <c r="D1749" s="383" t="s">
        <v>62</v>
      </c>
      <c r="E1749" s="315" t="s">
        <v>1454</v>
      </c>
    </row>
    <row r="1750" spans="1:5" x14ac:dyDescent="0.2">
      <c r="A1750" s="378"/>
      <c r="B1750" s="381"/>
      <c r="C1750" s="382"/>
      <c r="D1750" s="384"/>
      <c r="E1750" s="316" t="s">
        <v>1455</v>
      </c>
    </row>
    <row r="1751" spans="1:5" x14ac:dyDescent="0.2">
      <c r="A1751" s="385" t="s">
        <v>2319</v>
      </c>
      <c r="B1751" s="387" t="s">
        <v>2317</v>
      </c>
      <c r="C1751" s="388"/>
      <c r="D1751" s="391" t="s">
        <v>62</v>
      </c>
      <c r="E1751" s="313" t="s">
        <v>1454</v>
      </c>
    </row>
    <row r="1752" spans="1:5" x14ac:dyDescent="0.2">
      <c r="A1752" s="386"/>
      <c r="B1752" s="389"/>
      <c r="C1752" s="390"/>
      <c r="D1752" s="392"/>
      <c r="E1752" s="314" t="s">
        <v>1455</v>
      </c>
    </row>
    <row r="1753" spans="1:5" x14ac:dyDescent="0.2">
      <c r="A1753" s="377" t="s">
        <v>2320</v>
      </c>
      <c r="B1753" s="379" t="s">
        <v>2317</v>
      </c>
      <c r="C1753" s="380"/>
      <c r="D1753" s="383" t="s">
        <v>62</v>
      </c>
      <c r="E1753" s="315" t="s">
        <v>1454</v>
      </c>
    </row>
    <row r="1754" spans="1:5" x14ac:dyDescent="0.2">
      <c r="A1754" s="378"/>
      <c r="B1754" s="381"/>
      <c r="C1754" s="382"/>
      <c r="D1754" s="384"/>
      <c r="E1754" s="316" t="s">
        <v>1455</v>
      </c>
    </row>
    <row r="1755" spans="1:5" x14ac:dyDescent="0.2">
      <c r="A1755" s="385" t="s">
        <v>2321</v>
      </c>
      <c r="B1755" s="387" t="s">
        <v>2317</v>
      </c>
      <c r="C1755" s="388"/>
      <c r="D1755" s="391" t="s">
        <v>62</v>
      </c>
      <c r="E1755" s="313" t="s">
        <v>1454</v>
      </c>
    </row>
    <row r="1756" spans="1:5" x14ac:dyDescent="0.2">
      <c r="A1756" s="386"/>
      <c r="B1756" s="389"/>
      <c r="C1756" s="390"/>
      <c r="D1756" s="392"/>
      <c r="E1756" s="314" t="s">
        <v>1455</v>
      </c>
    </row>
    <row r="1757" spans="1:5" x14ac:dyDescent="0.2">
      <c r="A1757" s="377" t="s">
        <v>2322</v>
      </c>
      <c r="B1757" s="379" t="s">
        <v>2323</v>
      </c>
      <c r="C1757" s="380"/>
      <c r="D1757" s="383" t="s">
        <v>62</v>
      </c>
      <c r="E1757" s="315" t="s">
        <v>1454</v>
      </c>
    </row>
    <row r="1758" spans="1:5" x14ac:dyDescent="0.2">
      <c r="A1758" s="378"/>
      <c r="B1758" s="381"/>
      <c r="C1758" s="382"/>
      <c r="D1758" s="384"/>
      <c r="E1758" s="316" t="s">
        <v>1455</v>
      </c>
    </row>
    <row r="1759" spans="1:5" x14ac:dyDescent="0.2">
      <c r="A1759" s="385" t="s">
        <v>2324</v>
      </c>
      <c r="B1759" s="387" t="s">
        <v>2323</v>
      </c>
      <c r="C1759" s="388"/>
      <c r="D1759" s="391" t="s">
        <v>62</v>
      </c>
      <c r="E1759" s="313" t="s">
        <v>1454</v>
      </c>
    </row>
    <row r="1760" spans="1:5" x14ac:dyDescent="0.2">
      <c r="A1760" s="386"/>
      <c r="B1760" s="389"/>
      <c r="C1760" s="390"/>
      <c r="D1760" s="392"/>
      <c r="E1760" s="314" t="s">
        <v>1455</v>
      </c>
    </row>
    <row r="1761" spans="1:5" x14ac:dyDescent="0.2">
      <c r="A1761" s="377" t="s">
        <v>2325</v>
      </c>
      <c r="B1761" s="379" t="s">
        <v>2323</v>
      </c>
      <c r="C1761" s="380"/>
      <c r="D1761" s="383" t="s">
        <v>62</v>
      </c>
      <c r="E1761" s="315" t="s">
        <v>1454</v>
      </c>
    </row>
    <row r="1762" spans="1:5" x14ac:dyDescent="0.2">
      <c r="A1762" s="378"/>
      <c r="B1762" s="381"/>
      <c r="C1762" s="382"/>
      <c r="D1762" s="384"/>
      <c r="E1762" s="316" t="s">
        <v>1455</v>
      </c>
    </row>
    <row r="1763" spans="1:5" x14ac:dyDescent="0.2">
      <c r="A1763" s="385" t="s">
        <v>2326</v>
      </c>
      <c r="B1763" s="387" t="s">
        <v>2323</v>
      </c>
      <c r="C1763" s="388"/>
      <c r="D1763" s="391" t="s">
        <v>62</v>
      </c>
      <c r="E1763" s="313" t="s">
        <v>1454</v>
      </c>
    </row>
    <row r="1764" spans="1:5" x14ac:dyDescent="0.2">
      <c r="A1764" s="386"/>
      <c r="B1764" s="389"/>
      <c r="C1764" s="390"/>
      <c r="D1764" s="392"/>
      <c r="E1764" s="314" t="s">
        <v>1455</v>
      </c>
    </row>
    <row r="1765" spans="1:5" x14ac:dyDescent="0.2">
      <c r="A1765" s="377" t="s">
        <v>2327</v>
      </c>
      <c r="B1765" s="379" t="s">
        <v>2328</v>
      </c>
      <c r="C1765" s="380"/>
      <c r="D1765" s="383" t="s">
        <v>62</v>
      </c>
      <c r="E1765" s="315" t="s">
        <v>1454</v>
      </c>
    </row>
    <row r="1766" spans="1:5" x14ac:dyDescent="0.2">
      <c r="A1766" s="378"/>
      <c r="B1766" s="381"/>
      <c r="C1766" s="382"/>
      <c r="D1766" s="384"/>
      <c r="E1766" s="316" t="s">
        <v>1455</v>
      </c>
    </row>
    <row r="1767" spans="1:5" x14ac:dyDescent="0.2">
      <c r="A1767" s="385" t="s">
        <v>2329</v>
      </c>
      <c r="B1767" s="387" t="s">
        <v>2328</v>
      </c>
      <c r="C1767" s="388"/>
      <c r="D1767" s="391" t="s">
        <v>62</v>
      </c>
      <c r="E1767" s="313" t="s">
        <v>1454</v>
      </c>
    </row>
    <row r="1768" spans="1:5" x14ac:dyDescent="0.2">
      <c r="A1768" s="386"/>
      <c r="B1768" s="389"/>
      <c r="C1768" s="390"/>
      <c r="D1768" s="392"/>
      <c r="E1768" s="314" t="s">
        <v>1455</v>
      </c>
    </row>
    <row r="1769" spans="1:5" x14ac:dyDescent="0.2">
      <c r="A1769" s="377" t="s">
        <v>2330</v>
      </c>
      <c r="B1769" s="379" t="s">
        <v>2328</v>
      </c>
      <c r="C1769" s="380"/>
      <c r="D1769" s="383" t="s">
        <v>62</v>
      </c>
      <c r="E1769" s="315" t="s">
        <v>1454</v>
      </c>
    </row>
    <row r="1770" spans="1:5" x14ac:dyDescent="0.2">
      <c r="A1770" s="378"/>
      <c r="B1770" s="381"/>
      <c r="C1770" s="382"/>
      <c r="D1770" s="384"/>
      <c r="E1770" s="316" t="s">
        <v>1455</v>
      </c>
    </row>
    <row r="1771" spans="1:5" x14ac:dyDescent="0.2">
      <c r="A1771" s="385" t="s">
        <v>2331</v>
      </c>
      <c r="B1771" s="387" t="s">
        <v>2328</v>
      </c>
      <c r="C1771" s="388"/>
      <c r="D1771" s="391" t="s">
        <v>62</v>
      </c>
      <c r="E1771" s="313" t="s">
        <v>1454</v>
      </c>
    </row>
    <row r="1772" spans="1:5" x14ac:dyDescent="0.2">
      <c r="A1772" s="386"/>
      <c r="B1772" s="389"/>
      <c r="C1772" s="390"/>
      <c r="D1772" s="392"/>
      <c r="E1772" s="314" t="s">
        <v>1455</v>
      </c>
    </row>
    <row r="1773" spans="1:5" x14ac:dyDescent="0.2">
      <c r="A1773" s="377" t="s">
        <v>2332</v>
      </c>
      <c r="B1773" s="379" t="s">
        <v>2328</v>
      </c>
      <c r="C1773" s="380"/>
      <c r="D1773" s="383" t="s">
        <v>62</v>
      </c>
      <c r="E1773" s="315" t="s">
        <v>1454</v>
      </c>
    </row>
    <row r="1774" spans="1:5" x14ac:dyDescent="0.2">
      <c r="A1774" s="378"/>
      <c r="B1774" s="381"/>
      <c r="C1774" s="382"/>
      <c r="D1774" s="384"/>
      <c r="E1774" s="316" t="s">
        <v>1455</v>
      </c>
    </row>
    <row r="1775" spans="1:5" x14ac:dyDescent="0.2">
      <c r="A1775" s="385" t="s">
        <v>2333</v>
      </c>
      <c r="B1775" s="387" t="s">
        <v>2328</v>
      </c>
      <c r="C1775" s="388"/>
      <c r="D1775" s="391" t="s">
        <v>62</v>
      </c>
      <c r="E1775" s="313" t="s">
        <v>1454</v>
      </c>
    </row>
    <row r="1776" spans="1:5" x14ac:dyDescent="0.2">
      <c r="A1776" s="386"/>
      <c r="B1776" s="389"/>
      <c r="C1776" s="390"/>
      <c r="D1776" s="392"/>
      <c r="E1776" s="314" t="s">
        <v>1455</v>
      </c>
    </row>
    <row r="1777" spans="1:5" x14ac:dyDescent="0.2">
      <c r="A1777" s="377" t="s">
        <v>2334</v>
      </c>
      <c r="B1777" s="379" t="s">
        <v>2328</v>
      </c>
      <c r="C1777" s="380"/>
      <c r="D1777" s="383" t="s">
        <v>62</v>
      </c>
      <c r="E1777" s="315" t="s">
        <v>1454</v>
      </c>
    </row>
    <row r="1778" spans="1:5" x14ac:dyDescent="0.2">
      <c r="A1778" s="378"/>
      <c r="B1778" s="381"/>
      <c r="C1778" s="382"/>
      <c r="D1778" s="384"/>
      <c r="E1778" s="316" t="s">
        <v>1455</v>
      </c>
    </row>
    <row r="1779" spans="1:5" x14ac:dyDescent="0.2">
      <c r="A1779" s="385" t="s">
        <v>2335</v>
      </c>
      <c r="B1779" s="387" t="s">
        <v>2328</v>
      </c>
      <c r="C1779" s="388"/>
      <c r="D1779" s="391" t="s">
        <v>62</v>
      </c>
      <c r="E1779" s="313" t="s">
        <v>1454</v>
      </c>
    </row>
    <row r="1780" spans="1:5" x14ac:dyDescent="0.2">
      <c r="A1780" s="386"/>
      <c r="B1780" s="389"/>
      <c r="C1780" s="390"/>
      <c r="D1780" s="392"/>
      <c r="E1780" s="314" t="s">
        <v>1455</v>
      </c>
    </row>
    <row r="1781" spans="1:5" x14ac:dyDescent="0.2">
      <c r="A1781" s="377" t="s">
        <v>2336</v>
      </c>
      <c r="B1781" s="379" t="s">
        <v>2328</v>
      </c>
      <c r="C1781" s="380"/>
      <c r="D1781" s="383" t="s">
        <v>62</v>
      </c>
      <c r="E1781" s="315" t="s">
        <v>1454</v>
      </c>
    </row>
    <row r="1782" spans="1:5" x14ac:dyDescent="0.2">
      <c r="A1782" s="378"/>
      <c r="B1782" s="381"/>
      <c r="C1782" s="382"/>
      <c r="D1782" s="384"/>
      <c r="E1782" s="316" t="s">
        <v>1455</v>
      </c>
    </row>
    <row r="1783" spans="1:5" x14ac:dyDescent="0.2">
      <c r="A1783" s="385" t="s">
        <v>2337</v>
      </c>
      <c r="B1783" s="387" t="s">
        <v>2338</v>
      </c>
      <c r="C1783" s="388"/>
      <c r="D1783" s="391" t="s">
        <v>62</v>
      </c>
      <c r="E1783" s="313" t="s">
        <v>1454</v>
      </c>
    </row>
    <row r="1784" spans="1:5" x14ac:dyDescent="0.2">
      <c r="A1784" s="386"/>
      <c r="B1784" s="389"/>
      <c r="C1784" s="390"/>
      <c r="D1784" s="392"/>
      <c r="E1784" s="314" t="s">
        <v>1455</v>
      </c>
    </row>
    <row r="1785" spans="1:5" x14ac:dyDescent="0.2">
      <c r="A1785" s="377" t="s">
        <v>2339</v>
      </c>
      <c r="B1785" s="379" t="s">
        <v>2338</v>
      </c>
      <c r="C1785" s="380"/>
      <c r="D1785" s="383" t="s">
        <v>62</v>
      </c>
      <c r="E1785" s="315" t="s">
        <v>1454</v>
      </c>
    </row>
    <row r="1786" spans="1:5" x14ac:dyDescent="0.2">
      <c r="A1786" s="378"/>
      <c r="B1786" s="381"/>
      <c r="C1786" s="382"/>
      <c r="D1786" s="384"/>
      <c r="E1786" s="316" t="s">
        <v>1455</v>
      </c>
    </row>
    <row r="1787" spans="1:5" x14ac:dyDescent="0.2">
      <c r="A1787" s="385" t="s">
        <v>2340</v>
      </c>
      <c r="B1787" s="387" t="s">
        <v>2338</v>
      </c>
      <c r="C1787" s="388"/>
      <c r="D1787" s="391" t="s">
        <v>62</v>
      </c>
      <c r="E1787" s="313" t="s">
        <v>1454</v>
      </c>
    </row>
    <row r="1788" spans="1:5" x14ac:dyDescent="0.2">
      <c r="A1788" s="386"/>
      <c r="B1788" s="389"/>
      <c r="C1788" s="390"/>
      <c r="D1788" s="392"/>
      <c r="E1788" s="314" t="s">
        <v>1455</v>
      </c>
    </row>
    <row r="1789" spans="1:5" x14ac:dyDescent="0.2">
      <c r="A1789" s="377" t="s">
        <v>2341</v>
      </c>
      <c r="B1789" s="379" t="s">
        <v>2338</v>
      </c>
      <c r="C1789" s="380"/>
      <c r="D1789" s="383" t="s">
        <v>62</v>
      </c>
      <c r="E1789" s="315" t="s">
        <v>1454</v>
      </c>
    </row>
    <row r="1790" spans="1:5" x14ac:dyDescent="0.2">
      <c r="A1790" s="378"/>
      <c r="B1790" s="381"/>
      <c r="C1790" s="382"/>
      <c r="D1790" s="384"/>
      <c r="E1790" s="316" t="s">
        <v>1455</v>
      </c>
    </row>
    <row r="1791" spans="1:5" x14ac:dyDescent="0.2">
      <c r="A1791" s="385" t="s">
        <v>2342</v>
      </c>
      <c r="B1791" s="387" t="s">
        <v>2338</v>
      </c>
      <c r="C1791" s="388"/>
      <c r="D1791" s="391" t="s">
        <v>62</v>
      </c>
      <c r="E1791" s="313" t="s">
        <v>1454</v>
      </c>
    </row>
    <row r="1792" spans="1:5" x14ac:dyDescent="0.2">
      <c r="A1792" s="386"/>
      <c r="B1792" s="389"/>
      <c r="C1792" s="390"/>
      <c r="D1792" s="392"/>
      <c r="E1792" s="314" t="s">
        <v>1455</v>
      </c>
    </row>
    <row r="1793" spans="1:5" x14ac:dyDescent="0.2">
      <c r="A1793" s="377" t="s">
        <v>2343</v>
      </c>
      <c r="B1793" s="379" t="s">
        <v>2338</v>
      </c>
      <c r="C1793" s="380"/>
      <c r="D1793" s="383" t="s">
        <v>62</v>
      </c>
      <c r="E1793" s="315" t="s">
        <v>1454</v>
      </c>
    </row>
    <row r="1794" spans="1:5" x14ac:dyDescent="0.2">
      <c r="A1794" s="378"/>
      <c r="B1794" s="381"/>
      <c r="C1794" s="382"/>
      <c r="D1794" s="384"/>
      <c r="E1794" s="316" t="s">
        <v>1455</v>
      </c>
    </row>
    <row r="1795" spans="1:5" x14ac:dyDescent="0.2">
      <c r="A1795" s="385" t="s">
        <v>2344</v>
      </c>
      <c r="B1795" s="387" t="s">
        <v>2338</v>
      </c>
      <c r="C1795" s="388"/>
      <c r="D1795" s="391" t="s">
        <v>62</v>
      </c>
      <c r="E1795" s="313" t="s">
        <v>1454</v>
      </c>
    </row>
    <row r="1796" spans="1:5" x14ac:dyDescent="0.2">
      <c r="A1796" s="386"/>
      <c r="B1796" s="389"/>
      <c r="C1796" s="390"/>
      <c r="D1796" s="392"/>
      <c r="E1796" s="314" t="s">
        <v>1455</v>
      </c>
    </row>
    <row r="1797" spans="1:5" x14ac:dyDescent="0.2">
      <c r="A1797" s="377" t="s">
        <v>2345</v>
      </c>
      <c r="B1797" s="379" t="s">
        <v>2338</v>
      </c>
      <c r="C1797" s="380"/>
      <c r="D1797" s="383" t="s">
        <v>62</v>
      </c>
      <c r="E1797" s="315" t="s">
        <v>1454</v>
      </c>
    </row>
    <row r="1798" spans="1:5" x14ac:dyDescent="0.2">
      <c r="A1798" s="378"/>
      <c r="B1798" s="381"/>
      <c r="C1798" s="382"/>
      <c r="D1798" s="384"/>
      <c r="E1798" s="316" t="s">
        <v>1455</v>
      </c>
    </row>
    <row r="1799" spans="1:5" x14ac:dyDescent="0.2">
      <c r="A1799" s="385" t="s">
        <v>2346</v>
      </c>
      <c r="B1799" s="387" t="s">
        <v>2347</v>
      </c>
      <c r="C1799" s="388"/>
      <c r="D1799" s="391" t="s">
        <v>62</v>
      </c>
      <c r="E1799" s="313" t="s">
        <v>1454</v>
      </c>
    </row>
    <row r="1800" spans="1:5" x14ac:dyDescent="0.2">
      <c r="A1800" s="386"/>
      <c r="B1800" s="389"/>
      <c r="C1800" s="390"/>
      <c r="D1800" s="392"/>
      <c r="E1800" s="314" t="s">
        <v>1455</v>
      </c>
    </row>
    <row r="1801" spans="1:5" x14ac:dyDescent="0.2">
      <c r="A1801" s="377" t="s">
        <v>2348</v>
      </c>
      <c r="B1801" s="379" t="s">
        <v>2347</v>
      </c>
      <c r="C1801" s="380"/>
      <c r="D1801" s="383" t="s">
        <v>62</v>
      </c>
      <c r="E1801" s="315" t="s">
        <v>1454</v>
      </c>
    </row>
    <row r="1802" spans="1:5" x14ac:dyDescent="0.2">
      <c r="A1802" s="378"/>
      <c r="B1802" s="381"/>
      <c r="C1802" s="382"/>
      <c r="D1802" s="384"/>
      <c r="E1802" s="316" t="s">
        <v>1455</v>
      </c>
    </row>
    <row r="1803" spans="1:5" x14ac:dyDescent="0.2">
      <c r="A1803" s="385" t="s">
        <v>2349</v>
      </c>
      <c r="B1803" s="387" t="s">
        <v>2347</v>
      </c>
      <c r="C1803" s="388"/>
      <c r="D1803" s="391" t="s">
        <v>62</v>
      </c>
      <c r="E1803" s="313" t="s">
        <v>1454</v>
      </c>
    </row>
    <row r="1804" spans="1:5" x14ac:dyDescent="0.2">
      <c r="A1804" s="386"/>
      <c r="B1804" s="389"/>
      <c r="C1804" s="390"/>
      <c r="D1804" s="392"/>
      <c r="E1804" s="314" t="s">
        <v>1455</v>
      </c>
    </row>
    <row r="1805" spans="1:5" x14ac:dyDescent="0.2">
      <c r="A1805" s="377" t="s">
        <v>2350</v>
      </c>
      <c r="B1805" s="379" t="s">
        <v>2347</v>
      </c>
      <c r="C1805" s="380"/>
      <c r="D1805" s="383" t="s">
        <v>62</v>
      </c>
      <c r="E1805" s="315" t="s">
        <v>1454</v>
      </c>
    </row>
    <row r="1806" spans="1:5" x14ac:dyDescent="0.2">
      <c r="A1806" s="378"/>
      <c r="B1806" s="381"/>
      <c r="C1806" s="382"/>
      <c r="D1806" s="384"/>
      <c r="E1806" s="316" t="s">
        <v>1455</v>
      </c>
    </row>
    <row r="1807" spans="1:5" x14ac:dyDescent="0.2">
      <c r="A1807" s="385" t="s">
        <v>2351</v>
      </c>
      <c r="B1807" s="387" t="s">
        <v>2347</v>
      </c>
      <c r="C1807" s="388"/>
      <c r="D1807" s="391" t="s">
        <v>62</v>
      </c>
      <c r="E1807" s="313" t="s">
        <v>1454</v>
      </c>
    </row>
    <row r="1808" spans="1:5" x14ac:dyDescent="0.2">
      <c r="A1808" s="386"/>
      <c r="B1808" s="389"/>
      <c r="C1808" s="390"/>
      <c r="D1808" s="392"/>
      <c r="E1808" s="314" t="s">
        <v>1455</v>
      </c>
    </row>
    <row r="1809" spans="1:5" x14ac:dyDescent="0.2">
      <c r="A1809" s="377" t="s">
        <v>2352</v>
      </c>
      <c r="B1809" s="379" t="s">
        <v>2347</v>
      </c>
      <c r="C1809" s="380"/>
      <c r="D1809" s="383" t="s">
        <v>62</v>
      </c>
      <c r="E1809" s="315" t="s">
        <v>1454</v>
      </c>
    </row>
    <row r="1810" spans="1:5" x14ac:dyDescent="0.2">
      <c r="A1810" s="378"/>
      <c r="B1810" s="381"/>
      <c r="C1810" s="382"/>
      <c r="D1810" s="384"/>
      <c r="E1810" s="316" t="s">
        <v>1455</v>
      </c>
    </row>
    <row r="1811" spans="1:5" x14ac:dyDescent="0.2">
      <c r="A1811" s="385" t="s">
        <v>2353</v>
      </c>
      <c r="B1811" s="387" t="s">
        <v>2347</v>
      </c>
      <c r="C1811" s="388"/>
      <c r="D1811" s="391" t="s">
        <v>62</v>
      </c>
      <c r="E1811" s="313" t="s">
        <v>1454</v>
      </c>
    </row>
    <row r="1812" spans="1:5" x14ac:dyDescent="0.2">
      <c r="A1812" s="386"/>
      <c r="B1812" s="389"/>
      <c r="C1812" s="390"/>
      <c r="D1812" s="392"/>
      <c r="E1812" s="314" t="s">
        <v>1455</v>
      </c>
    </row>
    <row r="1813" spans="1:5" x14ac:dyDescent="0.2">
      <c r="A1813" s="377" t="s">
        <v>2354</v>
      </c>
      <c r="B1813" s="379" t="s">
        <v>2347</v>
      </c>
      <c r="C1813" s="380"/>
      <c r="D1813" s="383" t="s">
        <v>62</v>
      </c>
      <c r="E1813" s="315" t="s">
        <v>1454</v>
      </c>
    </row>
    <row r="1814" spans="1:5" x14ac:dyDescent="0.2">
      <c r="A1814" s="378"/>
      <c r="B1814" s="381"/>
      <c r="C1814" s="382"/>
      <c r="D1814" s="384"/>
      <c r="E1814" s="316" t="s">
        <v>1455</v>
      </c>
    </row>
    <row r="1815" spans="1:5" x14ac:dyDescent="0.2">
      <c r="A1815" s="385" t="s">
        <v>2355</v>
      </c>
      <c r="B1815" s="387" t="s">
        <v>2347</v>
      </c>
      <c r="C1815" s="388"/>
      <c r="D1815" s="391" t="s">
        <v>62</v>
      </c>
      <c r="E1815" s="313" t="s">
        <v>1454</v>
      </c>
    </row>
    <row r="1816" spans="1:5" x14ac:dyDescent="0.2">
      <c r="A1816" s="386"/>
      <c r="B1816" s="389"/>
      <c r="C1816" s="390"/>
      <c r="D1816" s="392"/>
      <c r="E1816" s="314" t="s">
        <v>1455</v>
      </c>
    </row>
    <row r="1817" spans="1:5" x14ac:dyDescent="0.2">
      <c r="A1817" s="377" t="s">
        <v>2356</v>
      </c>
      <c r="B1817" s="379" t="s">
        <v>2347</v>
      </c>
      <c r="C1817" s="380"/>
      <c r="D1817" s="383" t="s">
        <v>62</v>
      </c>
      <c r="E1817" s="315" t="s">
        <v>1454</v>
      </c>
    </row>
    <row r="1818" spans="1:5" x14ac:dyDescent="0.2">
      <c r="A1818" s="378"/>
      <c r="B1818" s="381"/>
      <c r="C1818" s="382"/>
      <c r="D1818" s="384"/>
      <c r="E1818" s="316" t="s">
        <v>1455</v>
      </c>
    </row>
    <row r="1819" spans="1:5" x14ac:dyDescent="0.2">
      <c r="A1819" s="385" t="s">
        <v>2357</v>
      </c>
      <c r="B1819" s="387" t="s">
        <v>2347</v>
      </c>
      <c r="C1819" s="388"/>
      <c r="D1819" s="391" t="s">
        <v>62</v>
      </c>
      <c r="E1819" s="313" t="s">
        <v>1454</v>
      </c>
    </row>
    <row r="1820" spans="1:5" x14ac:dyDescent="0.2">
      <c r="A1820" s="386"/>
      <c r="B1820" s="389"/>
      <c r="C1820" s="390"/>
      <c r="D1820" s="392"/>
      <c r="E1820" s="314" t="s">
        <v>1455</v>
      </c>
    </row>
    <row r="1821" spans="1:5" x14ac:dyDescent="0.2">
      <c r="A1821" s="377" t="s">
        <v>2358</v>
      </c>
      <c r="B1821" s="379" t="s">
        <v>2347</v>
      </c>
      <c r="C1821" s="380"/>
      <c r="D1821" s="383" t="s">
        <v>62</v>
      </c>
      <c r="E1821" s="315" t="s">
        <v>1454</v>
      </c>
    </row>
    <row r="1822" spans="1:5" x14ac:dyDescent="0.2">
      <c r="A1822" s="378"/>
      <c r="B1822" s="381"/>
      <c r="C1822" s="382"/>
      <c r="D1822" s="384"/>
      <c r="E1822" s="316" t="s">
        <v>1455</v>
      </c>
    </row>
    <row r="1823" spans="1:5" x14ac:dyDescent="0.2">
      <c r="A1823" s="385" t="s">
        <v>2359</v>
      </c>
      <c r="B1823" s="387" t="s">
        <v>2347</v>
      </c>
      <c r="C1823" s="388"/>
      <c r="D1823" s="391" t="s">
        <v>62</v>
      </c>
      <c r="E1823" s="313" t="s">
        <v>1454</v>
      </c>
    </row>
    <row r="1824" spans="1:5" x14ac:dyDescent="0.2">
      <c r="A1824" s="386"/>
      <c r="B1824" s="389"/>
      <c r="C1824" s="390"/>
      <c r="D1824" s="392"/>
      <c r="E1824" s="314" t="s">
        <v>1455</v>
      </c>
    </row>
    <row r="1825" spans="1:5" x14ac:dyDescent="0.2">
      <c r="A1825" s="377" t="s">
        <v>2360</v>
      </c>
      <c r="B1825" s="379" t="s">
        <v>2347</v>
      </c>
      <c r="C1825" s="380"/>
      <c r="D1825" s="383" t="s">
        <v>62</v>
      </c>
      <c r="E1825" s="315" t="s">
        <v>1454</v>
      </c>
    </row>
    <row r="1826" spans="1:5" x14ac:dyDescent="0.2">
      <c r="A1826" s="378"/>
      <c r="B1826" s="381"/>
      <c r="C1826" s="382"/>
      <c r="D1826" s="384"/>
      <c r="E1826" s="316" t="s">
        <v>1455</v>
      </c>
    </row>
    <row r="1827" spans="1:5" x14ac:dyDescent="0.2">
      <c r="A1827" s="385" t="s">
        <v>2361</v>
      </c>
      <c r="B1827" s="387" t="s">
        <v>2347</v>
      </c>
      <c r="C1827" s="388"/>
      <c r="D1827" s="391" t="s">
        <v>62</v>
      </c>
      <c r="E1827" s="313" t="s">
        <v>1454</v>
      </c>
    </row>
    <row r="1828" spans="1:5" x14ac:dyDescent="0.2">
      <c r="A1828" s="386"/>
      <c r="B1828" s="389"/>
      <c r="C1828" s="390"/>
      <c r="D1828" s="392"/>
      <c r="E1828" s="314" t="s">
        <v>1455</v>
      </c>
    </row>
    <row r="1829" spans="1:5" x14ac:dyDescent="0.2">
      <c r="A1829" s="377" t="s">
        <v>2362</v>
      </c>
      <c r="B1829" s="379" t="s">
        <v>2363</v>
      </c>
      <c r="C1829" s="380"/>
      <c r="D1829" s="383" t="s">
        <v>62</v>
      </c>
      <c r="E1829" s="315" t="s">
        <v>1454</v>
      </c>
    </row>
    <row r="1830" spans="1:5" x14ac:dyDescent="0.2">
      <c r="A1830" s="378"/>
      <c r="B1830" s="381"/>
      <c r="C1830" s="382"/>
      <c r="D1830" s="384"/>
      <c r="E1830" s="316" t="s">
        <v>1455</v>
      </c>
    </row>
    <row r="1831" spans="1:5" x14ac:dyDescent="0.2">
      <c r="A1831" s="385" t="s">
        <v>2364</v>
      </c>
      <c r="B1831" s="387" t="s">
        <v>2363</v>
      </c>
      <c r="C1831" s="388"/>
      <c r="D1831" s="391" t="s">
        <v>62</v>
      </c>
      <c r="E1831" s="313" t="s">
        <v>1454</v>
      </c>
    </row>
    <row r="1832" spans="1:5" x14ac:dyDescent="0.2">
      <c r="A1832" s="386"/>
      <c r="B1832" s="389"/>
      <c r="C1832" s="390"/>
      <c r="D1832" s="392"/>
      <c r="E1832" s="314" t="s">
        <v>1455</v>
      </c>
    </row>
    <row r="1833" spans="1:5" x14ac:dyDescent="0.2">
      <c r="A1833" s="377" t="s">
        <v>2365</v>
      </c>
      <c r="B1833" s="379" t="s">
        <v>2363</v>
      </c>
      <c r="C1833" s="380"/>
      <c r="D1833" s="383" t="s">
        <v>62</v>
      </c>
      <c r="E1833" s="315" t="s">
        <v>1454</v>
      </c>
    </row>
    <row r="1834" spans="1:5" x14ac:dyDescent="0.2">
      <c r="A1834" s="378"/>
      <c r="B1834" s="381"/>
      <c r="C1834" s="382"/>
      <c r="D1834" s="384"/>
      <c r="E1834" s="316" t="s">
        <v>1455</v>
      </c>
    </row>
    <row r="1835" spans="1:5" x14ac:dyDescent="0.2">
      <c r="A1835" s="385" t="s">
        <v>2366</v>
      </c>
      <c r="B1835" s="387" t="s">
        <v>2363</v>
      </c>
      <c r="C1835" s="388"/>
      <c r="D1835" s="391" t="s">
        <v>62</v>
      </c>
      <c r="E1835" s="313" t="s">
        <v>1454</v>
      </c>
    </row>
    <row r="1836" spans="1:5" x14ac:dyDescent="0.2">
      <c r="A1836" s="386"/>
      <c r="B1836" s="389"/>
      <c r="C1836" s="390"/>
      <c r="D1836" s="392"/>
      <c r="E1836" s="314" t="s">
        <v>1455</v>
      </c>
    </row>
    <row r="1837" spans="1:5" x14ac:dyDescent="0.2">
      <c r="A1837" s="377" t="s">
        <v>2367</v>
      </c>
      <c r="B1837" s="379" t="s">
        <v>2363</v>
      </c>
      <c r="C1837" s="380"/>
      <c r="D1837" s="383" t="s">
        <v>62</v>
      </c>
      <c r="E1837" s="315" t="s">
        <v>1454</v>
      </c>
    </row>
    <row r="1838" spans="1:5" x14ac:dyDescent="0.2">
      <c r="A1838" s="378"/>
      <c r="B1838" s="381"/>
      <c r="C1838" s="382"/>
      <c r="D1838" s="384"/>
      <c r="E1838" s="316" t="s">
        <v>1455</v>
      </c>
    </row>
    <row r="1839" spans="1:5" x14ac:dyDescent="0.2">
      <c r="A1839" s="385" t="s">
        <v>2368</v>
      </c>
      <c r="B1839" s="387" t="s">
        <v>2363</v>
      </c>
      <c r="C1839" s="388"/>
      <c r="D1839" s="391" t="s">
        <v>62</v>
      </c>
      <c r="E1839" s="313" t="s">
        <v>1454</v>
      </c>
    </row>
    <row r="1840" spans="1:5" x14ac:dyDescent="0.2">
      <c r="A1840" s="386"/>
      <c r="B1840" s="389"/>
      <c r="C1840" s="390"/>
      <c r="D1840" s="392"/>
      <c r="E1840" s="314" t="s">
        <v>1455</v>
      </c>
    </row>
    <row r="1841" spans="1:5" x14ac:dyDescent="0.2">
      <c r="A1841" s="377" t="s">
        <v>2369</v>
      </c>
      <c r="B1841" s="379" t="s">
        <v>2363</v>
      </c>
      <c r="C1841" s="380"/>
      <c r="D1841" s="383" t="s">
        <v>62</v>
      </c>
      <c r="E1841" s="315" t="s">
        <v>1454</v>
      </c>
    </row>
    <row r="1842" spans="1:5" x14ac:dyDescent="0.2">
      <c r="A1842" s="378"/>
      <c r="B1842" s="381"/>
      <c r="C1842" s="382"/>
      <c r="D1842" s="384"/>
      <c r="E1842" s="316" t="s">
        <v>1455</v>
      </c>
    </row>
    <row r="1843" spans="1:5" x14ac:dyDescent="0.2">
      <c r="A1843" s="385" t="s">
        <v>2370</v>
      </c>
      <c r="B1843" s="387" t="s">
        <v>2363</v>
      </c>
      <c r="C1843" s="388"/>
      <c r="D1843" s="391" t="s">
        <v>62</v>
      </c>
      <c r="E1843" s="313" t="s">
        <v>1454</v>
      </c>
    </row>
    <row r="1844" spans="1:5" x14ac:dyDescent="0.2">
      <c r="A1844" s="386"/>
      <c r="B1844" s="389"/>
      <c r="C1844" s="390"/>
      <c r="D1844" s="392"/>
      <c r="E1844" s="314" t="s">
        <v>1455</v>
      </c>
    </row>
    <row r="1845" spans="1:5" x14ac:dyDescent="0.2">
      <c r="A1845" s="377" t="s">
        <v>2371</v>
      </c>
      <c r="B1845" s="379" t="s">
        <v>2363</v>
      </c>
      <c r="C1845" s="380"/>
      <c r="D1845" s="383" t="s">
        <v>62</v>
      </c>
      <c r="E1845" s="315" t="s">
        <v>1454</v>
      </c>
    </row>
    <row r="1846" spans="1:5" x14ac:dyDescent="0.2">
      <c r="A1846" s="378"/>
      <c r="B1846" s="381"/>
      <c r="C1846" s="382"/>
      <c r="D1846" s="384"/>
      <c r="E1846" s="316" t="s">
        <v>1455</v>
      </c>
    </row>
    <row r="1847" spans="1:5" x14ac:dyDescent="0.2">
      <c r="A1847" s="385" t="s">
        <v>2372</v>
      </c>
      <c r="B1847" s="387" t="s">
        <v>2363</v>
      </c>
      <c r="C1847" s="388"/>
      <c r="D1847" s="391" t="s">
        <v>62</v>
      </c>
      <c r="E1847" s="313" t="s">
        <v>1454</v>
      </c>
    </row>
    <row r="1848" spans="1:5" x14ac:dyDescent="0.2">
      <c r="A1848" s="386"/>
      <c r="B1848" s="389"/>
      <c r="C1848" s="390"/>
      <c r="D1848" s="392"/>
      <c r="E1848" s="314" t="s">
        <v>1455</v>
      </c>
    </row>
    <row r="1849" spans="1:5" x14ac:dyDescent="0.2">
      <c r="A1849" s="377" t="s">
        <v>2373</v>
      </c>
      <c r="B1849" s="379" t="s">
        <v>2363</v>
      </c>
      <c r="C1849" s="380"/>
      <c r="D1849" s="383" t="s">
        <v>62</v>
      </c>
      <c r="E1849" s="315" t="s">
        <v>1454</v>
      </c>
    </row>
    <row r="1850" spans="1:5" x14ac:dyDescent="0.2">
      <c r="A1850" s="378"/>
      <c r="B1850" s="381"/>
      <c r="C1850" s="382"/>
      <c r="D1850" s="384"/>
      <c r="E1850" s="316" t="s">
        <v>1455</v>
      </c>
    </row>
    <row r="1851" spans="1:5" x14ac:dyDescent="0.2">
      <c r="A1851" s="385" t="s">
        <v>2374</v>
      </c>
      <c r="B1851" s="387" t="s">
        <v>2363</v>
      </c>
      <c r="C1851" s="388"/>
      <c r="D1851" s="391" t="s">
        <v>62</v>
      </c>
      <c r="E1851" s="313" t="s">
        <v>1454</v>
      </c>
    </row>
    <row r="1852" spans="1:5" x14ac:dyDescent="0.2">
      <c r="A1852" s="386"/>
      <c r="B1852" s="389"/>
      <c r="C1852" s="390"/>
      <c r="D1852" s="392"/>
      <c r="E1852" s="314" t="s">
        <v>1455</v>
      </c>
    </row>
    <row r="1853" spans="1:5" x14ac:dyDescent="0.2">
      <c r="A1853" s="377" t="s">
        <v>2375</v>
      </c>
      <c r="B1853" s="379" t="s">
        <v>2363</v>
      </c>
      <c r="C1853" s="380"/>
      <c r="D1853" s="383" t="s">
        <v>62</v>
      </c>
      <c r="E1853" s="315" t="s">
        <v>1454</v>
      </c>
    </row>
    <row r="1854" spans="1:5" x14ac:dyDescent="0.2">
      <c r="A1854" s="378"/>
      <c r="B1854" s="381"/>
      <c r="C1854" s="382"/>
      <c r="D1854" s="384"/>
      <c r="E1854" s="316" t="s">
        <v>1455</v>
      </c>
    </row>
    <row r="1855" spans="1:5" x14ac:dyDescent="0.2">
      <c r="A1855" s="385" t="s">
        <v>2376</v>
      </c>
      <c r="B1855" s="387" t="s">
        <v>2363</v>
      </c>
      <c r="C1855" s="388"/>
      <c r="D1855" s="391" t="s">
        <v>62</v>
      </c>
      <c r="E1855" s="313" t="s">
        <v>1454</v>
      </c>
    </row>
    <row r="1856" spans="1:5" x14ac:dyDescent="0.2">
      <c r="A1856" s="386"/>
      <c r="B1856" s="389"/>
      <c r="C1856" s="390"/>
      <c r="D1856" s="392"/>
      <c r="E1856" s="314" t="s">
        <v>1455</v>
      </c>
    </row>
    <row r="1857" spans="1:5" x14ac:dyDescent="0.2">
      <c r="A1857" s="377" t="s">
        <v>2377</v>
      </c>
      <c r="B1857" s="379" t="s">
        <v>2363</v>
      </c>
      <c r="C1857" s="380"/>
      <c r="D1857" s="383" t="s">
        <v>62</v>
      </c>
      <c r="E1857" s="315" t="s">
        <v>1454</v>
      </c>
    </row>
    <row r="1858" spans="1:5" x14ac:dyDescent="0.2">
      <c r="A1858" s="378"/>
      <c r="B1858" s="381"/>
      <c r="C1858" s="382"/>
      <c r="D1858" s="384"/>
      <c r="E1858" s="316" t="s">
        <v>1455</v>
      </c>
    </row>
    <row r="1859" spans="1:5" x14ac:dyDescent="0.2">
      <c r="A1859" s="385" t="s">
        <v>2378</v>
      </c>
      <c r="B1859" s="387" t="s">
        <v>2363</v>
      </c>
      <c r="C1859" s="388"/>
      <c r="D1859" s="391" t="s">
        <v>62</v>
      </c>
      <c r="E1859" s="313" t="s">
        <v>1454</v>
      </c>
    </row>
    <row r="1860" spans="1:5" x14ac:dyDescent="0.2">
      <c r="A1860" s="386"/>
      <c r="B1860" s="389"/>
      <c r="C1860" s="390"/>
      <c r="D1860" s="392"/>
      <c r="E1860" s="314" t="s">
        <v>1455</v>
      </c>
    </row>
    <row r="1861" spans="1:5" x14ac:dyDescent="0.2">
      <c r="A1861" s="377" t="s">
        <v>2379</v>
      </c>
      <c r="B1861" s="379" t="s">
        <v>2363</v>
      </c>
      <c r="C1861" s="380"/>
      <c r="D1861" s="383" t="s">
        <v>62</v>
      </c>
      <c r="E1861" s="315" t="s">
        <v>1454</v>
      </c>
    </row>
    <row r="1862" spans="1:5" x14ac:dyDescent="0.2">
      <c r="A1862" s="378"/>
      <c r="B1862" s="381"/>
      <c r="C1862" s="382"/>
      <c r="D1862" s="384"/>
      <c r="E1862" s="316" t="s">
        <v>1455</v>
      </c>
    </row>
    <row r="1863" spans="1:5" x14ac:dyDescent="0.2">
      <c r="A1863" s="385" t="s">
        <v>2380</v>
      </c>
      <c r="B1863" s="387" t="s">
        <v>2381</v>
      </c>
      <c r="C1863" s="388"/>
      <c r="D1863" s="391" t="s">
        <v>62</v>
      </c>
      <c r="E1863" s="313" t="s">
        <v>1454</v>
      </c>
    </row>
    <row r="1864" spans="1:5" x14ac:dyDescent="0.2">
      <c r="A1864" s="386"/>
      <c r="B1864" s="389"/>
      <c r="C1864" s="390"/>
      <c r="D1864" s="392"/>
      <c r="E1864" s="314" t="s">
        <v>1455</v>
      </c>
    </row>
    <row r="1865" spans="1:5" x14ac:dyDescent="0.2">
      <c r="A1865" s="377" t="s">
        <v>2382</v>
      </c>
      <c r="B1865" s="379" t="s">
        <v>2381</v>
      </c>
      <c r="C1865" s="380"/>
      <c r="D1865" s="383" t="s">
        <v>62</v>
      </c>
      <c r="E1865" s="315" t="s">
        <v>1454</v>
      </c>
    </row>
    <row r="1866" spans="1:5" x14ac:dyDescent="0.2">
      <c r="A1866" s="378"/>
      <c r="B1866" s="381"/>
      <c r="C1866" s="382"/>
      <c r="D1866" s="384"/>
      <c r="E1866" s="316" t="s">
        <v>1455</v>
      </c>
    </row>
    <row r="1867" spans="1:5" x14ac:dyDescent="0.2">
      <c r="A1867" s="385" t="s">
        <v>2182</v>
      </c>
      <c r="B1867" s="387" t="s">
        <v>2381</v>
      </c>
      <c r="C1867" s="388"/>
      <c r="D1867" s="391" t="s">
        <v>62</v>
      </c>
      <c r="E1867" s="313" t="s">
        <v>1454</v>
      </c>
    </row>
    <row r="1868" spans="1:5" x14ac:dyDescent="0.2">
      <c r="A1868" s="386"/>
      <c r="B1868" s="389"/>
      <c r="C1868" s="390"/>
      <c r="D1868" s="392"/>
      <c r="E1868" s="314" t="s">
        <v>1455</v>
      </c>
    </row>
    <row r="1869" spans="1:5" x14ac:dyDescent="0.2">
      <c r="A1869" s="377" t="s">
        <v>1941</v>
      </c>
      <c r="B1869" s="379" t="s">
        <v>2381</v>
      </c>
      <c r="C1869" s="380"/>
      <c r="D1869" s="383" t="s">
        <v>62</v>
      </c>
      <c r="E1869" s="315" t="s">
        <v>1454</v>
      </c>
    </row>
    <row r="1870" spans="1:5" x14ac:dyDescent="0.2">
      <c r="A1870" s="378"/>
      <c r="B1870" s="381"/>
      <c r="C1870" s="382"/>
      <c r="D1870" s="384"/>
      <c r="E1870" s="316" t="s">
        <v>1455</v>
      </c>
    </row>
    <row r="1871" spans="1:5" x14ac:dyDescent="0.2">
      <c r="A1871" s="385" t="s">
        <v>2383</v>
      </c>
      <c r="B1871" s="387" t="s">
        <v>2381</v>
      </c>
      <c r="C1871" s="388"/>
      <c r="D1871" s="391" t="s">
        <v>62</v>
      </c>
      <c r="E1871" s="313" t="s">
        <v>1454</v>
      </c>
    </row>
    <row r="1872" spans="1:5" x14ac:dyDescent="0.2">
      <c r="A1872" s="386"/>
      <c r="B1872" s="389"/>
      <c r="C1872" s="390"/>
      <c r="D1872" s="392"/>
      <c r="E1872" s="314" t="s">
        <v>1455</v>
      </c>
    </row>
    <row r="1873" spans="1:5" x14ac:dyDescent="0.2">
      <c r="A1873" s="377" t="s">
        <v>2384</v>
      </c>
      <c r="B1873" s="379" t="s">
        <v>2381</v>
      </c>
      <c r="C1873" s="380"/>
      <c r="D1873" s="383" t="s">
        <v>62</v>
      </c>
      <c r="E1873" s="315" t="s">
        <v>1454</v>
      </c>
    </row>
    <row r="1874" spans="1:5" x14ac:dyDescent="0.2">
      <c r="A1874" s="378"/>
      <c r="B1874" s="381"/>
      <c r="C1874" s="382"/>
      <c r="D1874" s="384"/>
      <c r="E1874" s="316" t="s">
        <v>1455</v>
      </c>
    </row>
    <row r="1875" spans="1:5" x14ac:dyDescent="0.2">
      <c r="A1875" s="385" t="s">
        <v>2385</v>
      </c>
      <c r="B1875" s="387" t="s">
        <v>2381</v>
      </c>
      <c r="C1875" s="388"/>
      <c r="D1875" s="391" t="s">
        <v>62</v>
      </c>
      <c r="E1875" s="313" t="s">
        <v>1454</v>
      </c>
    </row>
    <row r="1876" spans="1:5" x14ac:dyDescent="0.2">
      <c r="A1876" s="386"/>
      <c r="B1876" s="389"/>
      <c r="C1876" s="390"/>
      <c r="D1876" s="392"/>
      <c r="E1876" s="314" t="s">
        <v>1455</v>
      </c>
    </row>
    <row r="1877" spans="1:5" x14ac:dyDescent="0.2">
      <c r="A1877" s="377" t="s">
        <v>2386</v>
      </c>
      <c r="B1877" s="379" t="s">
        <v>2387</v>
      </c>
      <c r="C1877" s="380"/>
      <c r="D1877" s="383" t="s">
        <v>62</v>
      </c>
      <c r="E1877" s="315" t="s">
        <v>1454</v>
      </c>
    </row>
    <row r="1878" spans="1:5" x14ac:dyDescent="0.2">
      <c r="A1878" s="378"/>
      <c r="B1878" s="381"/>
      <c r="C1878" s="382"/>
      <c r="D1878" s="384"/>
      <c r="E1878" s="316" t="s">
        <v>1455</v>
      </c>
    </row>
    <row r="1879" spans="1:5" x14ac:dyDescent="0.2">
      <c r="A1879" s="385" t="s">
        <v>2388</v>
      </c>
      <c r="B1879" s="387" t="s">
        <v>2387</v>
      </c>
      <c r="C1879" s="388"/>
      <c r="D1879" s="391" t="s">
        <v>62</v>
      </c>
      <c r="E1879" s="313" t="s">
        <v>1454</v>
      </c>
    </row>
    <row r="1880" spans="1:5" x14ac:dyDescent="0.2">
      <c r="A1880" s="386"/>
      <c r="B1880" s="389"/>
      <c r="C1880" s="390"/>
      <c r="D1880" s="392"/>
      <c r="E1880" s="314" t="s">
        <v>1455</v>
      </c>
    </row>
    <row r="1881" spans="1:5" x14ac:dyDescent="0.2">
      <c r="A1881" s="377" t="s">
        <v>2389</v>
      </c>
      <c r="B1881" s="379" t="s">
        <v>2387</v>
      </c>
      <c r="C1881" s="380"/>
      <c r="D1881" s="383" t="s">
        <v>62</v>
      </c>
      <c r="E1881" s="315" t="s">
        <v>1454</v>
      </c>
    </row>
    <row r="1882" spans="1:5" x14ac:dyDescent="0.2">
      <c r="A1882" s="378"/>
      <c r="B1882" s="381"/>
      <c r="C1882" s="382"/>
      <c r="D1882" s="384"/>
      <c r="E1882" s="316" t="s">
        <v>1455</v>
      </c>
    </row>
    <row r="1883" spans="1:5" x14ac:dyDescent="0.2">
      <c r="A1883" s="385" t="s">
        <v>2390</v>
      </c>
      <c r="B1883" s="387" t="s">
        <v>2387</v>
      </c>
      <c r="C1883" s="388"/>
      <c r="D1883" s="391" t="s">
        <v>62</v>
      </c>
      <c r="E1883" s="313" t="s">
        <v>1454</v>
      </c>
    </row>
    <row r="1884" spans="1:5" x14ac:dyDescent="0.2">
      <c r="A1884" s="386"/>
      <c r="B1884" s="389"/>
      <c r="C1884" s="390"/>
      <c r="D1884" s="392"/>
      <c r="E1884" s="314" t="s">
        <v>1455</v>
      </c>
    </row>
    <row r="1885" spans="1:5" x14ac:dyDescent="0.2">
      <c r="A1885" s="377" t="s">
        <v>2391</v>
      </c>
      <c r="B1885" s="379" t="s">
        <v>2387</v>
      </c>
      <c r="C1885" s="380"/>
      <c r="D1885" s="383" t="s">
        <v>62</v>
      </c>
      <c r="E1885" s="315" t="s">
        <v>1454</v>
      </c>
    </row>
    <row r="1886" spans="1:5" x14ac:dyDescent="0.2">
      <c r="A1886" s="378"/>
      <c r="B1886" s="381"/>
      <c r="C1886" s="382"/>
      <c r="D1886" s="384"/>
      <c r="E1886" s="316" t="s">
        <v>1455</v>
      </c>
    </row>
    <row r="1887" spans="1:5" x14ac:dyDescent="0.2">
      <c r="A1887" s="385" t="s">
        <v>2392</v>
      </c>
      <c r="B1887" s="387" t="s">
        <v>2387</v>
      </c>
      <c r="C1887" s="388"/>
      <c r="D1887" s="391" t="s">
        <v>62</v>
      </c>
      <c r="E1887" s="313" t="s">
        <v>1454</v>
      </c>
    </row>
    <row r="1888" spans="1:5" x14ac:dyDescent="0.2">
      <c r="A1888" s="386"/>
      <c r="B1888" s="389"/>
      <c r="C1888" s="390"/>
      <c r="D1888" s="392"/>
      <c r="E1888" s="314" t="s">
        <v>1455</v>
      </c>
    </row>
    <row r="1889" spans="1:5" x14ac:dyDescent="0.2">
      <c r="A1889" s="377" t="s">
        <v>2393</v>
      </c>
      <c r="B1889" s="379" t="s">
        <v>2387</v>
      </c>
      <c r="C1889" s="380"/>
      <c r="D1889" s="383" t="s">
        <v>62</v>
      </c>
      <c r="E1889" s="315" t="s">
        <v>1454</v>
      </c>
    </row>
    <row r="1890" spans="1:5" x14ac:dyDescent="0.2">
      <c r="A1890" s="378"/>
      <c r="B1890" s="381"/>
      <c r="C1890" s="382"/>
      <c r="D1890" s="384"/>
      <c r="E1890" s="316" t="s">
        <v>1455</v>
      </c>
    </row>
    <row r="1891" spans="1:5" x14ac:dyDescent="0.2">
      <c r="A1891" s="385" t="s">
        <v>2394</v>
      </c>
      <c r="B1891" s="387" t="s">
        <v>2387</v>
      </c>
      <c r="C1891" s="388"/>
      <c r="D1891" s="391" t="s">
        <v>62</v>
      </c>
      <c r="E1891" s="313" t="s">
        <v>1454</v>
      </c>
    </row>
    <row r="1892" spans="1:5" x14ac:dyDescent="0.2">
      <c r="A1892" s="386"/>
      <c r="B1892" s="389"/>
      <c r="C1892" s="390"/>
      <c r="D1892" s="392"/>
      <c r="E1892" s="314" t="s">
        <v>1455</v>
      </c>
    </row>
    <row r="1893" spans="1:5" x14ac:dyDescent="0.2">
      <c r="A1893" s="377" t="s">
        <v>2395</v>
      </c>
      <c r="B1893" s="379" t="s">
        <v>2387</v>
      </c>
      <c r="C1893" s="380"/>
      <c r="D1893" s="383" t="s">
        <v>62</v>
      </c>
      <c r="E1893" s="315" t="s">
        <v>1454</v>
      </c>
    </row>
    <row r="1894" spans="1:5" x14ac:dyDescent="0.2">
      <c r="A1894" s="378"/>
      <c r="B1894" s="381"/>
      <c r="C1894" s="382"/>
      <c r="D1894" s="384"/>
      <c r="E1894" s="316" t="s">
        <v>1455</v>
      </c>
    </row>
    <row r="1895" spans="1:5" x14ac:dyDescent="0.2">
      <c r="A1895" s="385" t="s">
        <v>2396</v>
      </c>
      <c r="B1895" s="387" t="s">
        <v>2387</v>
      </c>
      <c r="C1895" s="388"/>
      <c r="D1895" s="391" t="s">
        <v>62</v>
      </c>
      <c r="E1895" s="313" t="s">
        <v>1454</v>
      </c>
    </row>
    <row r="1896" spans="1:5" x14ac:dyDescent="0.2">
      <c r="A1896" s="386"/>
      <c r="B1896" s="389"/>
      <c r="C1896" s="390"/>
      <c r="D1896" s="392"/>
      <c r="E1896" s="314" t="s">
        <v>1455</v>
      </c>
    </row>
    <row r="1897" spans="1:5" x14ac:dyDescent="0.2">
      <c r="A1897" s="377" t="s">
        <v>2397</v>
      </c>
      <c r="B1897" s="379" t="s">
        <v>2387</v>
      </c>
      <c r="C1897" s="380"/>
      <c r="D1897" s="383" t="s">
        <v>62</v>
      </c>
      <c r="E1897" s="315" t="s">
        <v>1454</v>
      </c>
    </row>
    <row r="1898" spans="1:5" x14ac:dyDescent="0.2">
      <c r="A1898" s="378"/>
      <c r="B1898" s="381"/>
      <c r="C1898" s="382"/>
      <c r="D1898" s="384"/>
      <c r="E1898" s="316" t="s">
        <v>1455</v>
      </c>
    </row>
    <row r="1899" spans="1:5" x14ac:dyDescent="0.2">
      <c r="A1899" s="385" t="s">
        <v>2398</v>
      </c>
      <c r="B1899" s="387" t="s">
        <v>2387</v>
      </c>
      <c r="C1899" s="388"/>
      <c r="D1899" s="391" t="s">
        <v>62</v>
      </c>
      <c r="E1899" s="313" t="s">
        <v>1454</v>
      </c>
    </row>
    <row r="1900" spans="1:5" x14ac:dyDescent="0.2">
      <c r="A1900" s="386"/>
      <c r="B1900" s="389"/>
      <c r="C1900" s="390"/>
      <c r="D1900" s="392"/>
      <c r="E1900" s="314" t="s">
        <v>1455</v>
      </c>
    </row>
    <row r="1901" spans="1:5" x14ac:dyDescent="0.2">
      <c r="A1901" s="377" t="s">
        <v>2399</v>
      </c>
      <c r="B1901" s="379" t="s">
        <v>2400</v>
      </c>
      <c r="C1901" s="380"/>
      <c r="D1901" s="383" t="s">
        <v>62</v>
      </c>
      <c r="E1901" s="315" t="s">
        <v>1454</v>
      </c>
    </row>
    <row r="1902" spans="1:5" x14ac:dyDescent="0.2">
      <c r="A1902" s="378"/>
      <c r="B1902" s="381"/>
      <c r="C1902" s="382"/>
      <c r="D1902" s="384"/>
      <c r="E1902" s="316" t="s">
        <v>1455</v>
      </c>
    </row>
    <row r="1903" spans="1:5" x14ac:dyDescent="0.2">
      <c r="A1903" s="385" t="s">
        <v>2401</v>
      </c>
      <c r="B1903" s="387" t="s">
        <v>2400</v>
      </c>
      <c r="C1903" s="388"/>
      <c r="D1903" s="391" t="s">
        <v>62</v>
      </c>
      <c r="E1903" s="313" t="s">
        <v>1454</v>
      </c>
    </row>
    <row r="1904" spans="1:5" x14ac:dyDescent="0.2">
      <c r="A1904" s="386"/>
      <c r="B1904" s="389"/>
      <c r="C1904" s="390"/>
      <c r="D1904" s="392"/>
      <c r="E1904" s="314" t="s">
        <v>1455</v>
      </c>
    </row>
    <row r="1905" spans="1:5" x14ac:dyDescent="0.2">
      <c r="A1905" s="377" t="s">
        <v>2027</v>
      </c>
      <c r="B1905" s="379" t="s">
        <v>2400</v>
      </c>
      <c r="C1905" s="380"/>
      <c r="D1905" s="383" t="s">
        <v>62</v>
      </c>
      <c r="E1905" s="315" t="s">
        <v>1454</v>
      </c>
    </row>
    <row r="1906" spans="1:5" x14ac:dyDescent="0.2">
      <c r="A1906" s="378"/>
      <c r="B1906" s="381"/>
      <c r="C1906" s="382"/>
      <c r="D1906" s="384"/>
      <c r="E1906" s="316" t="s">
        <v>1455</v>
      </c>
    </row>
    <row r="1907" spans="1:5" x14ac:dyDescent="0.2">
      <c r="A1907" s="385" t="s">
        <v>2402</v>
      </c>
      <c r="B1907" s="387" t="s">
        <v>2400</v>
      </c>
      <c r="C1907" s="388"/>
      <c r="D1907" s="391" t="s">
        <v>62</v>
      </c>
      <c r="E1907" s="313" t="s">
        <v>1454</v>
      </c>
    </row>
    <row r="1908" spans="1:5" x14ac:dyDescent="0.2">
      <c r="A1908" s="386"/>
      <c r="B1908" s="389"/>
      <c r="C1908" s="390"/>
      <c r="D1908" s="392"/>
      <c r="E1908" s="314" t="s">
        <v>1455</v>
      </c>
    </row>
    <row r="1909" spans="1:5" x14ac:dyDescent="0.2">
      <c r="A1909" s="377" t="s">
        <v>2403</v>
      </c>
      <c r="B1909" s="379" t="s">
        <v>2400</v>
      </c>
      <c r="C1909" s="380"/>
      <c r="D1909" s="383" t="s">
        <v>62</v>
      </c>
      <c r="E1909" s="315" t="s">
        <v>1454</v>
      </c>
    </row>
    <row r="1910" spans="1:5" x14ac:dyDescent="0.2">
      <c r="A1910" s="378"/>
      <c r="B1910" s="381"/>
      <c r="C1910" s="382"/>
      <c r="D1910" s="384"/>
      <c r="E1910" s="316" t="s">
        <v>1455</v>
      </c>
    </row>
    <row r="1911" spans="1:5" x14ac:dyDescent="0.2">
      <c r="A1911" s="385" t="s">
        <v>2404</v>
      </c>
      <c r="B1911" s="387" t="s">
        <v>2405</v>
      </c>
      <c r="C1911" s="388"/>
      <c r="D1911" s="391" t="s">
        <v>62</v>
      </c>
      <c r="E1911" s="313" t="s">
        <v>1454</v>
      </c>
    </row>
    <row r="1912" spans="1:5" x14ac:dyDescent="0.2">
      <c r="A1912" s="386"/>
      <c r="B1912" s="389"/>
      <c r="C1912" s="390"/>
      <c r="D1912" s="392"/>
      <c r="E1912" s="314" t="s">
        <v>1455</v>
      </c>
    </row>
    <row r="1913" spans="1:5" x14ac:dyDescent="0.2">
      <c r="A1913" s="377" t="s">
        <v>2406</v>
      </c>
      <c r="B1913" s="379" t="s">
        <v>2405</v>
      </c>
      <c r="C1913" s="380"/>
      <c r="D1913" s="383" t="s">
        <v>62</v>
      </c>
      <c r="E1913" s="315" t="s">
        <v>1454</v>
      </c>
    </row>
    <row r="1914" spans="1:5" x14ac:dyDescent="0.2">
      <c r="A1914" s="378"/>
      <c r="B1914" s="381"/>
      <c r="C1914" s="382"/>
      <c r="D1914" s="384"/>
      <c r="E1914" s="316" t="s">
        <v>1455</v>
      </c>
    </row>
    <row r="1915" spans="1:5" x14ac:dyDescent="0.2">
      <c r="A1915" s="385" t="s">
        <v>2407</v>
      </c>
      <c r="B1915" s="387" t="s">
        <v>2405</v>
      </c>
      <c r="C1915" s="388"/>
      <c r="D1915" s="391" t="s">
        <v>62</v>
      </c>
      <c r="E1915" s="313" t="s">
        <v>1454</v>
      </c>
    </row>
    <row r="1916" spans="1:5" x14ac:dyDescent="0.2">
      <c r="A1916" s="386"/>
      <c r="B1916" s="389"/>
      <c r="C1916" s="390"/>
      <c r="D1916" s="392"/>
      <c r="E1916" s="314" t="s">
        <v>1455</v>
      </c>
    </row>
    <row r="1917" spans="1:5" x14ac:dyDescent="0.2">
      <c r="A1917" s="377" t="s">
        <v>1755</v>
      </c>
      <c r="B1917" s="379" t="s">
        <v>2405</v>
      </c>
      <c r="C1917" s="380"/>
      <c r="D1917" s="383" t="s">
        <v>62</v>
      </c>
      <c r="E1917" s="315" t="s">
        <v>1454</v>
      </c>
    </row>
    <row r="1918" spans="1:5" x14ac:dyDescent="0.2">
      <c r="A1918" s="378"/>
      <c r="B1918" s="381"/>
      <c r="C1918" s="382"/>
      <c r="D1918" s="384"/>
      <c r="E1918" s="316" t="s">
        <v>1455</v>
      </c>
    </row>
    <row r="1919" spans="1:5" x14ac:dyDescent="0.2">
      <c r="A1919" s="385" t="s">
        <v>2408</v>
      </c>
      <c r="B1919" s="387" t="s">
        <v>2409</v>
      </c>
      <c r="C1919" s="388"/>
      <c r="D1919" s="391" t="s">
        <v>62</v>
      </c>
      <c r="E1919" s="313" t="s">
        <v>1454</v>
      </c>
    </row>
    <row r="1920" spans="1:5" x14ac:dyDescent="0.2">
      <c r="A1920" s="386"/>
      <c r="B1920" s="389"/>
      <c r="C1920" s="390"/>
      <c r="D1920" s="392"/>
      <c r="E1920" s="314" t="s">
        <v>1455</v>
      </c>
    </row>
    <row r="1921" spans="1:5" x14ac:dyDescent="0.2">
      <c r="A1921" s="377" t="s">
        <v>2410</v>
      </c>
      <c r="B1921" s="379" t="s">
        <v>2409</v>
      </c>
      <c r="C1921" s="380"/>
      <c r="D1921" s="383" t="s">
        <v>62</v>
      </c>
      <c r="E1921" s="315" t="s">
        <v>1454</v>
      </c>
    </row>
    <row r="1922" spans="1:5" x14ac:dyDescent="0.2">
      <c r="A1922" s="378"/>
      <c r="B1922" s="381"/>
      <c r="C1922" s="382"/>
      <c r="D1922" s="384"/>
      <c r="E1922" s="316" t="s">
        <v>1455</v>
      </c>
    </row>
    <row r="1923" spans="1:5" x14ac:dyDescent="0.2">
      <c r="A1923" s="385" t="s">
        <v>2411</v>
      </c>
      <c r="B1923" s="387" t="s">
        <v>2409</v>
      </c>
      <c r="C1923" s="388"/>
      <c r="D1923" s="391" t="s">
        <v>62</v>
      </c>
      <c r="E1923" s="313" t="s">
        <v>1454</v>
      </c>
    </row>
    <row r="1924" spans="1:5" x14ac:dyDescent="0.2">
      <c r="A1924" s="386"/>
      <c r="B1924" s="389"/>
      <c r="C1924" s="390"/>
      <c r="D1924" s="392"/>
      <c r="E1924" s="314" t="s">
        <v>1455</v>
      </c>
    </row>
    <row r="1925" spans="1:5" x14ac:dyDescent="0.2">
      <c r="A1925" s="377" t="s">
        <v>2412</v>
      </c>
      <c r="B1925" s="379" t="s">
        <v>2409</v>
      </c>
      <c r="C1925" s="380"/>
      <c r="D1925" s="383" t="s">
        <v>62</v>
      </c>
      <c r="E1925" s="315" t="s">
        <v>1454</v>
      </c>
    </row>
    <row r="1926" spans="1:5" x14ac:dyDescent="0.2">
      <c r="A1926" s="378"/>
      <c r="B1926" s="381"/>
      <c r="C1926" s="382"/>
      <c r="D1926" s="384"/>
      <c r="E1926" s="316" t="s">
        <v>1455</v>
      </c>
    </row>
    <row r="1927" spans="1:5" x14ac:dyDescent="0.2">
      <c r="A1927" s="385" t="s">
        <v>2413</v>
      </c>
      <c r="B1927" s="387" t="s">
        <v>2409</v>
      </c>
      <c r="C1927" s="388"/>
      <c r="D1927" s="391" t="s">
        <v>62</v>
      </c>
      <c r="E1927" s="313" t="s">
        <v>1454</v>
      </c>
    </row>
    <row r="1928" spans="1:5" x14ac:dyDescent="0.2">
      <c r="A1928" s="386"/>
      <c r="B1928" s="389"/>
      <c r="C1928" s="390"/>
      <c r="D1928" s="392"/>
      <c r="E1928" s="314" t="s">
        <v>1455</v>
      </c>
    </row>
    <row r="1929" spans="1:5" x14ac:dyDescent="0.2">
      <c r="A1929" s="377" t="s">
        <v>2414</v>
      </c>
      <c r="B1929" s="379" t="s">
        <v>2409</v>
      </c>
      <c r="C1929" s="380"/>
      <c r="D1929" s="383" t="s">
        <v>62</v>
      </c>
      <c r="E1929" s="315" t="s">
        <v>1454</v>
      </c>
    </row>
    <row r="1930" spans="1:5" x14ac:dyDescent="0.2">
      <c r="A1930" s="378"/>
      <c r="B1930" s="381"/>
      <c r="C1930" s="382"/>
      <c r="D1930" s="384"/>
      <c r="E1930" s="316" t="s">
        <v>1455</v>
      </c>
    </row>
    <row r="1931" spans="1:5" x14ac:dyDescent="0.2">
      <c r="A1931" s="385" t="s">
        <v>2415</v>
      </c>
      <c r="B1931" s="387" t="s">
        <v>2409</v>
      </c>
      <c r="C1931" s="388"/>
      <c r="D1931" s="391" t="s">
        <v>62</v>
      </c>
      <c r="E1931" s="313" t="s">
        <v>1454</v>
      </c>
    </row>
    <row r="1932" spans="1:5" x14ac:dyDescent="0.2">
      <c r="A1932" s="386"/>
      <c r="B1932" s="389"/>
      <c r="C1932" s="390"/>
      <c r="D1932" s="392"/>
      <c r="E1932" s="314" t="s">
        <v>1455</v>
      </c>
    </row>
    <row r="1933" spans="1:5" x14ac:dyDescent="0.2">
      <c r="A1933" s="377" t="s">
        <v>2416</v>
      </c>
      <c r="B1933" s="379" t="s">
        <v>2417</v>
      </c>
      <c r="C1933" s="380"/>
      <c r="D1933" s="383" t="s">
        <v>62</v>
      </c>
      <c r="E1933" s="315" t="s">
        <v>1454</v>
      </c>
    </row>
    <row r="1934" spans="1:5" x14ac:dyDescent="0.2">
      <c r="A1934" s="378"/>
      <c r="B1934" s="381"/>
      <c r="C1934" s="382"/>
      <c r="D1934" s="384"/>
      <c r="E1934" s="316" t="s">
        <v>1455</v>
      </c>
    </row>
    <row r="1935" spans="1:5" x14ac:dyDescent="0.2">
      <c r="A1935" s="385" t="s">
        <v>2418</v>
      </c>
      <c r="B1935" s="387" t="s">
        <v>2417</v>
      </c>
      <c r="C1935" s="388"/>
      <c r="D1935" s="391" t="s">
        <v>62</v>
      </c>
      <c r="E1935" s="313" t="s">
        <v>1454</v>
      </c>
    </row>
    <row r="1936" spans="1:5" x14ac:dyDescent="0.2">
      <c r="A1936" s="386"/>
      <c r="B1936" s="389"/>
      <c r="C1936" s="390"/>
      <c r="D1936" s="392"/>
      <c r="E1936" s="314" t="s">
        <v>1455</v>
      </c>
    </row>
    <row r="1937" spans="1:5" x14ac:dyDescent="0.2">
      <c r="A1937" s="377" t="s">
        <v>2419</v>
      </c>
      <c r="B1937" s="379" t="s">
        <v>2417</v>
      </c>
      <c r="C1937" s="380"/>
      <c r="D1937" s="383" t="s">
        <v>62</v>
      </c>
      <c r="E1937" s="315" t="s">
        <v>1454</v>
      </c>
    </row>
    <row r="1938" spans="1:5" x14ac:dyDescent="0.2">
      <c r="A1938" s="378"/>
      <c r="B1938" s="381"/>
      <c r="C1938" s="382"/>
      <c r="D1938" s="384"/>
      <c r="E1938" s="316" t="s">
        <v>1455</v>
      </c>
    </row>
    <row r="1939" spans="1:5" x14ac:dyDescent="0.2">
      <c r="A1939" s="385" t="s">
        <v>2420</v>
      </c>
      <c r="B1939" s="387" t="s">
        <v>2421</v>
      </c>
      <c r="C1939" s="388"/>
      <c r="D1939" s="391" t="s">
        <v>62</v>
      </c>
      <c r="E1939" s="313" t="s">
        <v>1454</v>
      </c>
    </row>
    <row r="1940" spans="1:5" x14ac:dyDescent="0.2">
      <c r="A1940" s="386"/>
      <c r="B1940" s="389"/>
      <c r="C1940" s="390"/>
      <c r="D1940" s="392"/>
      <c r="E1940" s="314" t="s">
        <v>1455</v>
      </c>
    </row>
    <row r="1941" spans="1:5" x14ac:dyDescent="0.2">
      <c r="A1941" s="377" t="s">
        <v>2422</v>
      </c>
      <c r="B1941" s="379" t="s">
        <v>2421</v>
      </c>
      <c r="C1941" s="380"/>
      <c r="D1941" s="383" t="s">
        <v>62</v>
      </c>
      <c r="E1941" s="315" t="s">
        <v>1454</v>
      </c>
    </row>
    <row r="1942" spans="1:5" x14ac:dyDescent="0.2">
      <c r="A1942" s="378"/>
      <c r="B1942" s="381"/>
      <c r="C1942" s="382"/>
      <c r="D1942" s="384"/>
      <c r="E1942" s="316" t="s">
        <v>1455</v>
      </c>
    </row>
    <row r="1943" spans="1:5" x14ac:dyDescent="0.2">
      <c r="A1943" s="385" t="s">
        <v>2423</v>
      </c>
      <c r="B1943" s="387" t="s">
        <v>2421</v>
      </c>
      <c r="C1943" s="388"/>
      <c r="D1943" s="391" t="s">
        <v>62</v>
      </c>
      <c r="E1943" s="313" t="s">
        <v>1454</v>
      </c>
    </row>
    <row r="1944" spans="1:5" x14ac:dyDescent="0.2">
      <c r="A1944" s="386"/>
      <c r="B1944" s="389"/>
      <c r="C1944" s="390"/>
      <c r="D1944" s="392"/>
      <c r="E1944" s="314" t="s">
        <v>1455</v>
      </c>
    </row>
    <row r="1945" spans="1:5" x14ac:dyDescent="0.2">
      <c r="A1945" s="377" t="s">
        <v>2424</v>
      </c>
      <c r="B1945" s="379" t="s">
        <v>2421</v>
      </c>
      <c r="C1945" s="380"/>
      <c r="D1945" s="383" t="s">
        <v>62</v>
      </c>
      <c r="E1945" s="315" t="s">
        <v>1454</v>
      </c>
    </row>
    <row r="1946" spans="1:5" x14ac:dyDescent="0.2">
      <c r="A1946" s="378"/>
      <c r="B1946" s="381"/>
      <c r="C1946" s="382"/>
      <c r="D1946" s="384"/>
      <c r="E1946" s="316" t="s">
        <v>1455</v>
      </c>
    </row>
    <row r="1947" spans="1:5" x14ac:dyDescent="0.2">
      <c r="A1947" s="385" t="s">
        <v>2231</v>
      </c>
      <c r="B1947" s="387"/>
      <c r="C1947" s="388"/>
      <c r="D1947" s="391" t="s">
        <v>62</v>
      </c>
      <c r="E1947" s="313" t="s">
        <v>1454</v>
      </c>
    </row>
    <row r="1948" spans="1:5" x14ac:dyDescent="0.2">
      <c r="A1948" s="386"/>
      <c r="B1948" s="389"/>
      <c r="C1948" s="390"/>
      <c r="D1948" s="392"/>
      <c r="E1948" s="314" t="s">
        <v>1455</v>
      </c>
    </row>
    <row r="1949" spans="1:5" x14ac:dyDescent="0.2">
      <c r="A1949" s="377" t="s">
        <v>2256</v>
      </c>
      <c r="B1949" s="379"/>
      <c r="C1949" s="380"/>
      <c r="D1949" s="383" t="s">
        <v>62</v>
      </c>
      <c r="E1949" s="315" t="s">
        <v>1454</v>
      </c>
    </row>
    <row r="1950" spans="1:5" x14ac:dyDescent="0.2">
      <c r="A1950" s="378"/>
      <c r="B1950" s="381"/>
      <c r="C1950" s="382"/>
      <c r="D1950" s="384"/>
      <c r="E1950" s="316" t="s">
        <v>1455</v>
      </c>
    </row>
    <row r="1951" spans="1:5" x14ac:dyDescent="0.2">
      <c r="A1951" s="385" t="s">
        <v>2264</v>
      </c>
      <c r="B1951" s="387"/>
      <c r="C1951" s="388"/>
      <c r="D1951" s="391" t="s">
        <v>62</v>
      </c>
      <c r="E1951" s="313" t="s">
        <v>1454</v>
      </c>
    </row>
    <row r="1952" spans="1:5" x14ac:dyDescent="0.2">
      <c r="A1952" s="386"/>
      <c r="B1952" s="389"/>
      <c r="C1952" s="390"/>
      <c r="D1952" s="392"/>
      <c r="E1952" s="314" t="s">
        <v>1455</v>
      </c>
    </row>
    <row r="1953" spans="1:5" x14ac:dyDescent="0.2">
      <c r="A1953" s="377" t="s">
        <v>2273</v>
      </c>
      <c r="B1953" s="379"/>
      <c r="C1953" s="380"/>
      <c r="D1953" s="383" t="s">
        <v>62</v>
      </c>
      <c r="E1953" s="315" t="s">
        <v>1454</v>
      </c>
    </row>
    <row r="1954" spans="1:5" x14ac:dyDescent="0.2">
      <c r="A1954" s="378"/>
      <c r="B1954" s="381"/>
      <c r="C1954" s="382"/>
      <c r="D1954" s="384"/>
      <c r="E1954" s="316" t="s">
        <v>1455</v>
      </c>
    </row>
    <row r="1955" spans="1:5" x14ac:dyDescent="0.2">
      <c r="A1955" s="385" t="s">
        <v>2425</v>
      </c>
      <c r="B1955" s="387"/>
      <c r="C1955" s="388"/>
      <c r="D1955" s="391" t="s">
        <v>62</v>
      </c>
      <c r="E1955" s="313" t="s">
        <v>1454</v>
      </c>
    </row>
    <row r="1956" spans="1:5" x14ac:dyDescent="0.2">
      <c r="A1956" s="386"/>
      <c r="B1956" s="389"/>
      <c r="C1956" s="390"/>
      <c r="D1956" s="392"/>
      <c r="E1956" s="314" t="s">
        <v>1455</v>
      </c>
    </row>
    <row r="1957" spans="1:5" x14ac:dyDescent="0.2">
      <c r="A1957" s="377" t="s">
        <v>2295</v>
      </c>
      <c r="B1957" s="379"/>
      <c r="C1957" s="380"/>
      <c r="D1957" s="383" t="s">
        <v>62</v>
      </c>
      <c r="E1957" s="315" t="s">
        <v>1454</v>
      </c>
    </row>
    <row r="1958" spans="1:5" x14ac:dyDescent="0.2">
      <c r="A1958" s="378"/>
      <c r="B1958" s="381"/>
      <c r="C1958" s="382"/>
      <c r="D1958" s="384"/>
      <c r="E1958" s="316" t="s">
        <v>1455</v>
      </c>
    </row>
    <row r="1959" spans="1:5" x14ac:dyDescent="0.2">
      <c r="A1959" s="385" t="s">
        <v>2303</v>
      </c>
      <c r="B1959" s="387"/>
      <c r="C1959" s="388"/>
      <c r="D1959" s="391" t="s">
        <v>62</v>
      </c>
      <c r="E1959" s="313" t="s">
        <v>1454</v>
      </c>
    </row>
    <row r="1960" spans="1:5" x14ac:dyDescent="0.2">
      <c r="A1960" s="386"/>
      <c r="B1960" s="389"/>
      <c r="C1960" s="390"/>
      <c r="D1960" s="392"/>
      <c r="E1960" s="314" t="s">
        <v>1455</v>
      </c>
    </row>
    <row r="1961" spans="1:5" x14ac:dyDescent="0.2">
      <c r="A1961" s="377" t="s">
        <v>2317</v>
      </c>
      <c r="B1961" s="379"/>
      <c r="C1961" s="380"/>
      <c r="D1961" s="383" t="s">
        <v>62</v>
      </c>
      <c r="E1961" s="315" t="s">
        <v>1454</v>
      </c>
    </row>
    <row r="1962" spans="1:5" x14ac:dyDescent="0.2">
      <c r="A1962" s="378"/>
      <c r="B1962" s="381"/>
      <c r="C1962" s="382"/>
      <c r="D1962" s="384"/>
      <c r="E1962" s="316" t="s">
        <v>1455</v>
      </c>
    </row>
    <row r="1963" spans="1:5" x14ac:dyDescent="0.2">
      <c r="A1963" s="385" t="s">
        <v>2323</v>
      </c>
      <c r="B1963" s="387"/>
      <c r="C1963" s="388"/>
      <c r="D1963" s="391" t="s">
        <v>62</v>
      </c>
      <c r="E1963" s="313" t="s">
        <v>1454</v>
      </c>
    </row>
    <row r="1964" spans="1:5" x14ac:dyDescent="0.2">
      <c r="A1964" s="386"/>
      <c r="B1964" s="389"/>
      <c r="C1964" s="390"/>
      <c r="D1964" s="392"/>
      <c r="E1964" s="314" t="s">
        <v>1455</v>
      </c>
    </row>
    <row r="1965" spans="1:5" x14ac:dyDescent="0.2">
      <c r="A1965" s="377" t="s">
        <v>2328</v>
      </c>
      <c r="B1965" s="379"/>
      <c r="C1965" s="380"/>
      <c r="D1965" s="383" t="s">
        <v>62</v>
      </c>
      <c r="E1965" s="315" t="s">
        <v>1454</v>
      </c>
    </row>
    <row r="1966" spans="1:5" x14ac:dyDescent="0.2">
      <c r="A1966" s="378"/>
      <c r="B1966" s="381"/>
      <c r="C1966" s="382"/>
      <c r="D1966" s="384"/>
      <c r="E1966" s="316" t="s">
        <v>1455</v>
      </c>
    </row>
    <row r="1967" spans="1:5" x14ac:dyDescent="0.2">
      <c r="A1967" s="385" t="s">
        <v>2338</v>
      </c>
      <c r="B1967" s="387"/>
      <c r="C1967" s="388"/>
      <c r="D1967" s="391" t="s">
        <v>62</v>
      </c>
      <c r="E1967" s="313" t="s">
        <v>1454</v>
      </c>
    </row>
    <row r="1968" spans="1:5" x14ac:dyDescent="0.2">
      <c r="A1968" s="386"/>
      <c r="B1968" s="389"/>
      <c r="C1968" s="390"/>
      <c r="D1968" s="392"/>
      <c r="E1968" s="314" t="s">
        <v>1455</v>
      </c>
    </row>
    <row r="1969" spans="1:5" x14ac:dyDescent="0.2">
      <c r="A1969" s="377" t="s">
        <v>2363</v>
      </c>
      <c r="B1969" s="379"/>
      <c r="C1969" s="380"/>
      <c r="D1969" s="383" t="s">
        <v>62</v>
      </c>
      <c r="E1969" s="315" t="s">
        <v>1454</v>
      </c>
    </row>
    <row r="1970" spans="1:5" x14ac:dyDescent="0.2">
      <c r="A1970" s="378"/>
      <c r="B1970" s="381"/>
      <c r="C1970" s="382"/>
      <c r="D1970" s="384"/>
      <c r="E1970" s="316" t="s">
        <v>1455</v>
      </c>
    </row>
    <row r="1971" spans="1:5" x14ac:dyDescent="0.2">
      <c r="A1971" s="385" t="s">
        <v>2381</v>
      </c>
      <c r="B1971" s="387"/>
      <c r="C1971" s="388"/>
      <c r="D1971" s="391" t="s">
        <v>62</v>
      </c>
      <c r="E1971" s="313" t="s">
        <v>1454</v>
      </c>
    </row>
    <row r="1972" spans="1:5" x14ac:dyDescent="0.2">
      <c r="A1972" s="386"/>
      <c r="B1972" s="389"/>
      <c r="C1972" s="390"/>
      <c r="D1972" s="392"/>
      <c r="E1972" s="314" t="s">
        <v>1455</v>
      </c>
    </row>
    <row r="1973" spans="1:5" x14ac:dyDescent="0.2">
      <c r="A1973" s="377" t="s">
        <v>2387</v>
      </c>
      <c r="B1973" s="379"/>
      <c r="C1973" s="380"/>
      <c r="D1973" s="383" t="s">
        <v>62</v>
      </c>
      <c r="E1973" s="315" t="s">
        <v>1454</v>
      </c>
    </row>
    <row r="1974" spans="1:5" x14ac:dyDescent="0.2">
      <c r="A1974" s="378"/>
      <c r="B1974" s="381"/>
      <c r="C1974" s="382"/>
      <c r="D1974" s="384"/>
      <c r="E1974" s="316" t="s">
        <v>1455</v>
      </c>
    </row>
    <row r="1975" spans="1:5" x14ac:dyDescent="0.2">
      <c r="A1975" s="385" t="s">
        <v>2400</v>
      </c>
      <c r="B1975" s="387"/>
      <c r="C1975" s="388"/>
      <c r="D1975" s="391" t="s">
        <v>62</v>
      </c>
      <c r="E1975" s="313" t="s">
        <v>1454</v>
      </c>
    </row>
    <row r="1976" spans="1:5" x14ac:dyDescent="0.2">
      <c r="A1976" s="386"/>
      <c r="B1976" s="389"/>
      <c r="C1976" s="390"/>
      <c r="D1976" s="392"/>
      <c r="E1976" s="314" t="s">
        <v>1455</v>
      </c>
    </row>
    <row r="1977" spans="1:5" x14ac:dyDescent="0.2">
      <c r="A1977" s="377" t="s">
        <v>2405</v>
      </c>
      <c r="B1977" s="379"/>
      <c r="C1977" s="380"/>
      <c r="D1977" s="383" t="s">
        <v>62</v>
      </c>
      <c r="E1977" s="315" t="s">
        <v>1454</v>
      </c>
    </row>
    <row r="1978" spans="1:5" x14ac:dyDescent="0.2">
      <c r="A1978" s="378"/>
      <c r="B1978" s="381"/>
      <c r="C1978" s="382"/>
      <c r="D1978" s="384"/>
      <c r="E1978" s="316" t="s">
        <v>1455</v>
      </c>
    </row>
    <row r="1979" spans="1:5" x14ac:dyDescent="0.2">
      <c r="A1979" s="385" t="s">
        <v>2409</v>
      </c>
      <c r="B1979" s="387"/>
      <c r="C1979" s="388"/>
      <c r="D1979" s="391" t="s">
        <v>62</v>
      </c>
      <c r="E1979" s="313" t="s">
        <v>1454</v>
      </c>
    </row>
    <row r="1980" spans="1:5" x14ac:dyDescent="0.2">
      <c r="A1980" s="386"/>
      <c r="B1980" s="389"/>
      <c r="C1980" s="390"/>
      <c r="D1980" s="392"/>
      <c r="E1980" s="314" t="s">
        <v>1455</v>
      </c>
    </row>
    <row r="1981" spans="1:5" x14ac:dyDescent="0.2">
      <c r="A1981" s="377" t="s">
        <v>2417</v>
      </c>
      <c r="B1981" s="379"/>
      <c r="C1981" s="380"/>
      <c r="D1981" s="383" t="s">
        <v>62</v>
      </c>
      <c r="E1981" s="315" t="s">
        <v>1454</v>
      </c>
    </row>
    <row r="1982" spans="1:5" x14ac:dyDescent="0.2">
      <c r="A1982" s="378"/>
      <c r="B1982" s="381"/>
      <c r="C1982" s="382"/>
      <c r="D1982" s="384"/>
      <c r="E1982" s="316" t="s">
        <v>1455</v>
      </c>
    </row>
    <row r="1983" spans="1:5" x14ac:dyDescent="0.2">
      <c r="A1983" s="385" t="s">
        <v>2347</v>
      </c>
      <c r="B1983" s="387"/>
      <c r="C1983" s="388"/>
      <c r="D1983" s="391" t="s">
        <v>62</v>
      </c>
      <c r="E1983" s="313" t="s">
        <v>1454</v>
      </c>
    </row>
    <row r="1984" spans="1:5" x14ac:dyDescent="0.2">
      <c r="A1984" s="386"/>
      <c r="B1984" s="389"/>
      <c r="C1984" s="390"/>
      <c r="D1984" s="392"/>
      <c r="E1984" s="314" t="s">
        <v>1455</v>
      </c>
    </row>
    <row r="1985" spans="1:5" x14ac:dyDescent="0.2">
      <c r="A1985" s="377" t="s">
        <v>2426</v>
      </c>
      <c r="B1985" s="379" t="s">
        <v>2231</v>
      </c>
      <c r="C1985" s="380"/>
      <c r="D1985" s="383" t="s">
        <v>62</v>
      </c>
      <c r="E1985" s="315" t="s">
        <v>1454</v>
      </c>
    </row>
    <row r="1986" spans="1:5" x14ac:dyDescent="0.2">
      <c r="A1986" s="378"/>
      <c r="B1986" s="381"/>
      <c r="C1986" s="382"/>
      <c r="D1986" s="384"/>
      <c r="E1986" s="316" t="s">
        <v>1455</v>
      </c>
    </row>
    <row r="1987" spans="1:5" x14ac:dyDescent="0.2">
      <c r="A1987" s="385" t="s">
        <v>2427</v>
      </c>
      <c r="B1987" s="387" t="s">
        <v>2231</v>
      </c>
      <c r="C1987" s="388"/>
      <c r="D1987" s="391" t="s">
        <v>62</v>
      </c>
      <c r="E1987" s="313" t="s">
        <v>1454</v>
      </c>
    </row>
    <row r="1988" spans="1:5" x14ac:dyDescent="0.2">
      <c r="A1988" s="386"/>
      <c r="B1988" s="389"/>
      <c r="C1988" s="390"/>
      <c r="D1988" s="392"/>
      <c r="E1988" s="314" t="s">
        <v>1455</v>
      </c>
    </row>
    <row r="1989" spans="1:5" x14ac:dyDescent="0.2">
      <c r="A1989" s="377" t="s">
        <v>2428</v>
      </c>
      <c r="B1989" s="379" t="s">
        <v>2231</v>
      </c>
      <c r="C1989" s="380"/>
      <c r="D1989" s="383" t="s">
        <v>62</v>
      </c>
      <c r="E1989" s="315" t="s">
        <v>1454</v>
      </c>
    </row>
    <row r="1990" spans="1:5" x14ac:dyDescent="0.2">
      <c r="A1990" s="378"/>
      <c r="B1990" s="381"/>
      <c r="C1990" s="382"/>
      <c r="D1990" s="384"/>
      <c r="E1990" s="316" t="s">
        <v>1455</v>
      </c>
    </row>
    <row r="1991" spans="1:5" x14ac:dyDescent="0.2">
      <c r="A1991" s="385" t="s">
        <v>2429</v>
      </c>
      <c r="B1991" s="387" t="s">
        <v>2256</v>
      </c>
      <c r="C1991" s="388"/>
      <c r="D1991" s="391" t="s">
        <v>62</v>
      </c>
      <c r="E1991" s="313" t="s">
        <v>1454</v>
      </c>
    </row>
    <row r="1992" spans="1:5" x14ac:dyDescent="0.2">
      <c r="A1992" s="386"/>
      <c r="B1992" s="389"/>
      <c r="C1992" s="390"/>
      <c r="D1992" s="392"/>
      <c r="E1992" s="314" t="s">
        <v>1455</v>
      </c>
    </row>
    <row r="1993" spans="1:5" x14ac:dyDescent="0.2">
      <c r="A1993" s="377" t="s">
        <v>2430</v>
      </c>
      <c r="B1993" s="379" t="s">
        <v>2256</v>
      </c>
      <c r="C1993" s="380"/>
      <c r="D1993" s="383" t="s">
        <v>62</v>
      </c>
      <c r="E1993" s="315" t="s">
        <v>1454</v>
      </c>
    </row>
    <row r="1994" spans="1:5" x14ac:dyDescent="0.2">
      <c r="A1994" s="378"/>
      <c r="B1994" s="381"/>
      <c r="C1994" s="382"/>
      <c r="D1994" s="384"/>
      <c r="E1994" s="316" t="s">
        <v>1455</v>
      </c>
    </row>
    <row r="1995" spans="1:5" x14ac:dyDescent="0.2">
      <c r="A1995" s="385" t="s">
        <v>1799</v>
      </c>
      <c r="B1995" s="387" t="s">
        <v>2264</v>
      </c>
      <c r="C1995" s="388"/>
      <c r="D1995" s="391" t="s">
        <v>62</v>
      </c>
      <c r="E1995" s="313" t="s">
        <v>1454</v>
      </c>
    </row>
    <row r="1996" spans="1:5" x14ac:dyDescent="0.2">
      <c r="A1996" s="386"/>
      <c r="B1996" s="389"/>
      <c r="C1996" s="390"/>
      <c r="D1996" s="392"/>
      <c r="E1996" s="314" t="s">
        <v>1455</v>
      </c>
    </row>
    <row r="1997" spans="1:5" x14ac:dyDescent="0.2">
      <c r="A1997" s="377" t="s">
        <v>2431</v>
      </c>
      <c r="B1997" s="379" t="s">
        <v>2264</v>
      </c>
      <c r="C1997" s="380"/>
      <c r="D1997" s="383" t="s">
        <v>62</v>
      </c>
      <c r="E1997" s="315" t="s">
        <v>1454</v>
      </c>
    </row>
    <row r="1998" spans="1:5" x14ac:dyDescent="0.2">
      <c r="A1998" s="378"/>
      <c r="B1998" s="381"/>
      <c r="C1998" s="382"/>
      <c r="D1998" s="384"/>
      <c r="E1998" s="316" t="s">
        <v>1455</v>
      </c>
    </row>
    <row r="1999" spans="1:5" x14ac:dyDescent="0.2">
      <c r="A1999" s="385" t="s">
        <v>2432</v>
      </c>
      <c r="B1999" s="387" t="s">
        <v>2264</v>
      </c>
      <c r="C1999" s="388"/>
      <c r="D1999" s="391" t="s">
        <v>62</v>
      </c>
      <c r="E1999" s="313" t="s">
        <v>1454</v>
      </c>
    </row>
    <row r="2000" spans="1:5" x14ac:dyDescent="0.2">
      <c r="A2000" s="386"/>
      <c r="B2000" s="389"/>
      <c r="C2000" s="390"/>
      <c r="D2000" s="392"/>
      <c r="E2000" s="314" t="s">
        <v>1455</v>
      </c>
    </row>
    <row r="2001" spans="1:5" x14ac:dyDescent="0.2">
      <c r="A2001" s="377" t="s">
        <v>2433</v>
      </c>
      <c r="B2001" s="379" t="s">
        <v>2295</v>
      </c>
      <c r="C2001" s="380"/>
      <c r="D2001" s="383" t="s">
        <v>62</v>
      </c>
      <c r="E2001" s="315" t="s">
        <v>1454</v>
      </c>
    </row>
    <row r="2002" spans="1:5" x14ac:dyDescent="0.2">
      <c r="A2002" s="378"/>
      <c r="B2002" s="381"/>
      <c r="C2002" s="382"/>
      <c r="D2002" s="384"/>
      <c r="E2002" s="316" t="s">
        <v>1455</v>
      </c>
    </row>
    <row r="2003" spans="1:5" x14ac:dyDescent="0.2">
      <c r="A2003" s="385" t="s">
        <v>2434</v>
      </c>
      <c r="B2003" s="387" t="s">
        <v>2303</v>
      </c>
      <c r="C2003" s="388"/>
      <c r="D2003" s="391" t="s">
        <v>62</v>
      </c>
      <c r="E2003" s="313" t="s">
        <v>1454</v>
      </c>
    </row>
    <row r="2004" spans="1:5" x14ac:dyDescent="0.2">
      <c r="A2004" s="386"/>
      <c r="B2004" s="389"/>
      <c r="C2004" s="390"/>
      <c r="D2004" s="392"/>
      <c r="E2004" s="314" t="s">
        <v>1455</v>
      </c>
    </row>
    <row r="2005" spans="1:5" x14ac:dyDescent="0.2">
      <c r="A2005" s="377" t="s">
        <v>2435</v>
      </c>
      <c r="B2005" s="379" t="s">
        <v>2317</v>
      </c>
      <c r="C2005" s="380"/>
      <c r="D2005" s="383" t="s">
        <v>62</v>
      </c>
      <c r="E2005" s="315" t="s">
        <v>1454</v>
      </c>
    </row>
    <row r="2006" spans="1:5" x14ac:dyDescent="0.2">
      <c r="A2006" s="378"/>
      <c r="B2006" s="381"/>
      <c r="C2006" s="382"/>
      <c r="D2006" s="384"/>
      <c r="E2006" s="316" t="s">
        <v>1455</v>
      </c>
    </row>
    <row r="2007" spans="1:5" x14ac:dyDescent="0.2">
      <c r="A2007" s="385" t="s">
        <v>2436</v>
      </c>
      <c r="B2007" s="387" t="s">
        <v>2328</v>
      </c>
      <c r="C2007" s="388"/>
      <c r="D2007" s="391" t="s">
        <v>62</v>
      </c>
      <c r="E2007" s="313" t="s">
        <v>1454</v>
      </c>
    </row>
    <row r="2008" spans="1:5" x14ac:dyDescent="0.2">
      <c r="A2008" s="386"/>
      <c r="B2008" s="389"/>
      <c r="C2008" s="390"/>
      <c r="D2008" s="392"/>
      <c r="E2008" s="314" t="s">
        <v>1455</v>
      </c>
    </row>
    <row r="2009" spans="1:5" x14ac:dyDescent="0.2">
      <c r="A2009" s="377" t="s">
        <v>2437</v>
      </c>
      <c r="B2009" s="379" t="s">
        <v>2328</v>
      </c>
      <c r="C2009" s="380"/>
      <c r="D2009" s="383" t="s">
        <v>62</v>
      </c>
      <c r="E2009" s="315" t="s">
        <v>1454</v>
      </c>
    </row>
    <row r="2010" spans="1:5" x14ac:dyDescent="0.2">
      <c r="A2010" s="378"/>
      <c r="B2010" s="381"/>
      <c r="C2010" s="382"/>
      <c r="D2010" s="384"/>
      <c r="E2010" s="316" t="s">
        <v>1455</v>
      </c>
    </row>
    <row r="2011" spans="1:5" x14ac:dyDescent="0.2">
      <c r="A2011" s="385" t="s">
        <v>2438</v>
      </c>
      <c r="B2011" s="387" t="s">
        <v>2338</v>
      </c>
      <c r="C2011" s="388"/>
      <c r="D2011" s="391" t="s">
        <v>62</v>
      </c>
      <c r="E2011" s="313" t="s">
        <v>1454</v>
      </c>
    </row>
    <row r="2012" spans="1:5" x14ac:dyDescent="0.2">
      <c r="A2012" s="386"/>
      <c r="B2012" s="389"/>
      <c r="C2012" s="390"/>
      <c r="D2012" s="392"/>
      <c r="E2012" s="314" t="s">
        <v>1455</v>
      </c>
    </row>
    <row r="2013" spans="1:5" x14ac:dyDescent="0.2">
      <c r="A2013" s="377" t="s">
        <v>2439</v>
      </c>
      <c r="B2013" s="379" t="s">
        <v>2338</v>
      </c>
      <c r="C2013" s="380"/>
      <c r="D2013" s="383" t="s">
        <v>62</v>
      </c>
      <c r="E2013" s="315" t="s">
        <v>1454</v>
      </c>
    </row>
    <row r="2014" spans="1:5" x14ac:dyDescent="0.2">
      <c r="A2014" s="378"/>
      <c r="B2014" s="381"/>
      <c r="C2014" s="382"/>
      <c r="D2014" s="384"/>
      <c r="E2014" s="316" t="s">
        <v>1455</v>
      </c>
    </row>
    <row r="2015" spans="1:5" x14ac:dyDescent="0.2">
      <c r="A2015" s="385" t="s">
        <v>2440</v>
      </c>
      <c r="B2015" s="387" t="s">
        <v>2381</v>
      </c>
      <c r="C2015" s="388"/>
      <c r="D2015" s="391" t="s">
        <v>62</v>
      </c>
      <c r="E2015" s="313" t="s">
        <v>1454</v>
      </c>
    </row>
    <row r="2016" spans="1:5" x14ac:dyDescent="0.2">
      <c r="A2016" s="386"/>
      <c r="B2016" s="389"/>
      <c r="C2016" s="390"/>
      <c r="D2016" s="392"/>
      <c r="E2016" s="314" t="s">
        <v>1455</v>
      </c>
    </row>
    <row r="2017" spans="1:5" x14ac:dyDescent="0.2">
      <c r="A2017" s="377" t="s">
        <v>2441</v>
      </c>
      <c r="B2017" s="379" t="s">
        <v>2409</v>
      </c>
      <c r="C2017" s="380"/>
      <c r="D2017" s="383" t="s">
        <v>62</v>
      </c>
      <c r="E2017" s="315" t="s">
        <v>1454</v>
      </c>
    </row>
    <row r="2018" spans="1:5" x14ac:dyDescent="0.2">
      <c r="A2018" s="378"/>
      <c r="B2018" s="381"/>
      <c r="C2018" s="382"/>
      <c r="D2018" s="384"/>
      <c r="E2018" s="316" t="s">
        <v>1455</v>
      </c>
    </row>
    <row r="2019" spans="1:5" x14ac:dyDescent="0.2">
      <c r="A2019" s="309" t="s">
        <v>2442</v>
      </c>
      <c r="B2019" s="368"/>
      <c r="C2019" s="369"/>
      <c r="D2019" s="300" t="s">
        <v>62</v>
      </c>
      <c r="E2019" s="310"/>
    </row>
    <row r="2020" spans="1:5" x14ac:dyDescent="0.2">
      <c r="A2020" s="377" t="s">
        <v>2443</v>
      </c>
      <c r="B2020" s="379" t="s">
        <v>2363</v>
      </c>
      <c r="C2020" s="380"/>
      <c r="D2020" s="383" t="s">
        <v>62</v>
      </c>
      <c r="E2020" s="315" t="s">
        <v>1454</v>
      </c>
    </row>
    <row r="2021" spans="1:5" x14ac:dyDescent="0.2">
      <c r="A2021" s="378"/>
      <c r="B2021" s="381"/>
      <c r="C2021" s="382"/>
      <c r="D2021" s="384"/>
      <c r="E2021" s="316" t="s">
        <v>1455</v>
      </c>
    </row>
    <row r="2022" spans="1:5" x14ac:dyDescent="0.2">
      <c r="A2022" s="385" t="s">
        <v>2444</v>
      </c>
      <c r="B2022" s="387" t="s">
        <v>2387</v>
      </c>
      <c r="C2022" s="388"/>
      <c r="D2022" s="391" t="s">
        <v>62</v>
      </c>
      <c r="E2022" s="313" t="s">
        <v>1454</v>
      </c>
    </row>
    <row r="2023" spans="1:5" x14ac:dyDescent="0.2">
      <c r="A2023" s="386"/>
      <c r="B2023" s="389"/>
      <c r="C2023" s="390"/>
      <c r="D2023" s="392"/>
      <c r="E2023" s="314" t="s">
        <v>1455</v>
      </c>
    </row>
    <row r="2024" spans="1:5" x14ac:dyDescent="0.2">
      <c r="A2024" s="377" t="s">
        <v>2445</v>
      </c>
      <c r="B2024" s="379" t="s">
        <v>2417</v>
      </c>
      <c r="C2024" s="380"/>
      <c r="D2024" s="383" t="s">
        <v>62</v>
      </c>
      <c r="E2024" s="315" t="s">
        <v>1454</v>
      </c>
    </row>
    <row r="2025" spans="1:5" x14ac:dyDescent="0.2">
      <c r="A2025" s="378"/>
      <c r="B2025" s="381"/>
      <c r="C2025" s="382"/>
      <c r="D2025" s="384"/>
      <c r="E2025" s="316" t="s">
        <v>1455</v>
      </c>
    </row>
    <row r="2026" spans="1:5" x14ac:dyDescent="0.2">
      <c r="A2026" s="385" t="s">
        <v>2446</v>
      </c>
      <c r="B2026" s="387" t="s">
        <v>2421</v>
      </c>
      <c r="C2026" s="388"/>
      <c r="D2026" s="391" t="s">
        <v>62</v>
      </c>
      <c r="E2026" s="313" t="s">
        <v>1454</v>
      </c>
    </row>
    <row r="2027" spans="1:5" x14ac:dyDescent="0.2">
      <c r="A2027" s="386"/>
      <c r="B2027" s="389"/>
      <c r="C2027" s="390"/>
      <c r="D2027" s="392"/>
      <c r="E2027" s="314" t="s">
        <v>1455</v>
      </c>
    </row>
    <row r="2028" spans="1:5" x14ac:dyDescent="0.2">
      <c r="A2028" s="377" t="s">
        <v>2447</v>
      </c>
      <c r="B2028" s="379" t="s">
        <v>2363</v>
      </c>
      <c r="C2028" s="380"/>
      <c r="D2028" s="383" t="s">
        <v>62</v>
      </c>
      <c r="E2028" s="315" t="s">
        <v>1454</v>
      </c>
    </row>
    <row r="2029" spans="1:5" x14ac:dyDescent="0.2">
      <c r="A2029" s="378"/>
      <c r="B2029" s="381"/>
      <c r="C2029" s="382"/>
      <c r="D2029" s="384"/>
      <c r="E2029" s="316" t="s">
        <v>1455</v>
      </c>
    </row>
    <row r="2030" spans="1:5" x14ac:dyDescent="0.2">
      <c r="A2030" s="385" t="s">
        <v>2448</v>
      </c>
      <c r="B2030" s="387" t="s">
        <v>2256</v>
      </c>
      <c r="C2030" s="388"/>
      <c r="D2030" s="391" t="s">
        <v>62</v>
      </c>
      <c r="E2030" s="313" t="s">
        <v>1454</v>
      </c>
    </row>
    <row r="2031" spans="1:5" x14ac:dyDescent="0.2">
      <c r="A2031" s="386"/>
      <c r="B2031" s="389"/>
      <c r="C2031" s="390"/>
      <c r="D2031" s="392"/>
      <c r="E2031" s="314" t="s">
        <v>1455</v>
      </c>
    </row>
    <row r="2032" spans="1:5" x14ac:dyDescent="0.2">
      <c r="A2032" s="377" t="s">
        <v>2449</v>
      </c>
      <c r="B2032" s="379" t="s">
        <v>2273</v>
      </c>
      <c r="C2032" s="380"/>
      <c r="D2032" s="383" t="s">
        <v>62</v>
      </c>
      <c r="E2032" s="315" t="s">
        <v>1454</v>
      </c>
    </row>
    <row r="2033" spans="1:5" x14ac:dyDescent="0.2">
      <c r="A2033" s="378"/>
      <c r="B2033" s="381"/>
      <c r="C2033" s="382"/>
      <c r="D2033" s="384"/>
      <c r="E2033" s="316" t="s">
        <v>1455</v>
      </c>
    </row>
    <row r="2034" spans="1:5" x14ac:dyDescent="0.2">
      <c r="A2034" s="385" t="s">
        <v>2450</v>
      </c>
      <c r="B2034" s="387" t="s">
        <v>2328</v>
      </c>
      <c r="C2034" s="388"/>
      <c r="D2034" s="391" t="s">
        <v>62</v>
      </c>
      <c r="E2034" s="313" t="s">
        <v>1454</v>
      </c>
    </row>
    <row r="2035" spans="1:5" x14ac:dyDescent="0.2">
      <c r="A2035" s="386"/>
      <c r="B2035" s="389"/>
      <c r="C2035" s="390"/>
      <c r="D2035" s="392"/>
      <c r="E2035" s="314" t="s">
        <v>1455</v>
      </c>
    </row>
    <row r="2036" spans="1:5" x14ac:dyDescent="0.2">
      <c r="A2036" s="377" t="s">
        <v>2451</v>
      </c>
      <c r="B2036" s="379" t="s">
        <v>2363</v>
      </c>
      <c r="C2036" s="380"/>
      <c r="D2036" s="383" t="s">
        <v>62</v>
      </c>
      <c r="E2036" s="315" t="s">
        <v>1454</v>
      </c>
    </row>
    <row r="2037" spans="1:5" x14ac:dyDescent="0.2">
      <c r="A2037" s="378"/>
      <c r="B2037" s="381"/>
      <c r="C2037" s="382"/>
      <c r="D2037" s="384"/>
      <c r="E2037" s="316" t="s">
        <v>1455</v>
      </c>
    </row>
    <row r="2038" spans="1:5" x14ac:dyDescent="0.2">
      <c r="A2038" s="385" t="s">
        <v>1879</v>
      </c>
      <c r="B2038" s="387" t="s">
        <v>2381</v>
      </c>
      <c r="C2038" s="388"/>
      <c r="D2038" s="391" t="s">
        <v>62</v>
      </c>
      <c r="E2038" s="313" t="s">
        <v>1454</v>
      </c>
    </row>
    <row r="2039" spans="1:5" x14ac:dyDescent="0.2">
      <c r="A2039" s="386"/>
      <c r="B2039" s="389"/>
      <c r="C2039" s="390"/>
      <c r="D2039" s="392"/>
      <c r="E2039" s="314" t="s">
        <v>1455</v>
      </c>
    </row>
    <row r="2040" spans="1:5" x14ac:dyDescent="0.2">
      <c r="A2040" s="377" t="s">
        <v>2452</v>
      </c>
      <c r="B2040" s="379" t="s">
        <v>2387</v>
      </c>
      <c r="C2040" s="380"/>
      <c r="D2040" s="383" t="s">
        <v>62</v>
      </c>
      <c r="E2040" s="315" t="s">
        <v>1454</v>
      </c>
    </row>
    <row r="2041" spans="1:5" x14ac:dyDescent="0.2">
      <c r="A2041" s="378"/>
      <c r="B2041" s="381"/>
      <c r="C2041" s="382"/>
      <c r="D2041" s="384"/>
      <c r="E2041" s="316" t="s">
        <v>1455</v>
      </c>
    </row>
    <row r="2042" spans="1:5" x14ac:dyDescent="0.2">
      <c r="A2042" s="385" t="s">
        <v>2453</v>
      </c>
      <c r="B2042" s="387" t="s">
        <v>2409</v>
      </c>
      <c r="C2042" s="388"/>
      <c r="D2042" s="391" t="s">
        <v>62</v>
      </c>
      <c r="E2042" s="313" t="s">
        <v>1454</v>
      </c>
    </row>
    <row r="2043" spans="1:5" x14ac:dyDescent="0.2">
      <c r="A2043" s="386"/>
      <c r="B2043" s="389"/>
      <c r="C2043" s="390"/>
      <c r="D2043" s="392"/>
      <c r="E2043" s="314" t="s">
        <v>1455</v>
      </c>
    </row>
    <row r="2044" spans="1:5" x14ac:dyDescent="0.2">
      <c r="A2044" s="377" t="s">
        <v>2454</v>
      </c>
      <c r="B2044" s="379" t="s">
        <v>2231</v>
      </c>
      <c r="C2044" s="380"/>
      <c r="D2044" s="383" t="s">
        <v>62</v>
      </c>
      <c r="E2044" s="315" t="s">
        <v>1454</v>
      </c>
    </row>
    <row r="2045" spans="1:5" x14ac:dyDescent="0.2">
      <c r="A2045" s="378"/>
      <c r="B2045" s="381"/>
      <c r="C2045" s="382"/>
      <c r="D2045" s="384"/>
      <c r="E2045" s="316" t="s">
        <v>1455</v>
      </c>
    </row>
    <row r="2046" spans="1:5" x14ac:dyDescent="0.2">
      <c r="A2046" s="385" t="s">
        <v>2455</v>
      </c>
      <c r="B2046" s="387" t="s">
        <v>2256</v>
      </c>
      <c r="C2046" s="388"/>
      <c r="D2046" s="391" t="s">
        <v>62</v>
      </c>
      <c r="E2046" s="313" t="s">
        <v>1454</v>
      </c>
    </row>
    <row r="2047" spans="1:5" x14ac:dyDescent="0.2">
      <c r="A2047" s="386"/>
      <c r="B2047" s="389"/>
      <c r="C2047" s="390"/>
      <c r="D2047" s="392"/>
      <c r="E2047" s="314" t="s">
        <v>1455</v>
      </c>
    </row>
    <row r="2048" spans="1:5" x14ac:dyDescent="0.2">
      <c r="A2048" s="377" t="s">
        <v>2421</v>
      </c>
      <c r="B2048" s="379"/>
      <c r="C2048" s="380"/>
      <c r="D2048" s="383" t="s">
        <v>62</v>
      </c>
      <c r="E2048" s="315" t="s">
        <v>1454</v>
      </c>
    </row>
    <row r="2049" spans="1:5" x14ac:dyDescent="0.2">
      <c r="A2049" s="378"/>
      <c r="B2049" s="381"/>
      <c r="C2049" s="382"/>
      <c r="D2049" s="384"/>
      <c r="E2049" s="316" t="s">
        <v>1455</v>
      </c>
    </row>
    <row r="2050" spans="1:5" x14ac:dyDescent="0.2">
      <c r="A2050" s="385" t="s">
        <v>2279</v>
      </c>
      <c r="B2050" s="387"/>
      <c r="C2050" s="388"/>
      <c r="D2050" s="391" t="s">
        <v>62</v>
      </c>
      <c r="E2050" s="313" t="s">
        <v>1454</v>
      </c>
    </row>
    <row r="2051" spans="1:5" ht="15" thickBot="1" x14ac:dyDescent="0.25">
      <c r="A2051" s="393"/>
      <c r="B2051" s="394"/>
      <c r="C2051" s="395"/>
      <c r="D2051" s="396"/>
      <c r="E2051" s="317" t="s">
        <v>1455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7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8" name="Control 1">
          <controlPr defaultSize="0" r:id="rId205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5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G11" sqref="G11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97" t="s">
        <v>66</v>
      </c>
      <c r="N1" s="397"/>
    </row>
    <row r="2" spans="1:14" x14ac:dyDescent="0.5">
      <c r="A2" s="398" t="s">
        <v>67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</row>
    <row r="3" spans="1:14" x14ac:dyDescent="0.5">
      <c r="A3" s="398" t="s">
        <v>3369</v>
      </c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</row>
    <row r="4" spans="1:14" x14ac:dyDescent="0.5">
      <c r="A4" s="399" t="s">
        <v>68</v>
      </c>
      <c r="B4" s="399"/>
      <c r="C4" s="400" t="s">
        <v>69</v>
      </c>
      <c r="D4" s="400"/>
      <c r="E4" s="399" t="s">
        <v>70</v>
      </c>
      <c r="F4" s="399"/>
      <c r="G4" s="401" t="s">
        <v>71</v>
      </c>
      <c r="H4" s="401"/>
      <c r="I4" s="401" t="s">
        <v>72</v>
      </c>
      <c r="J4" s="401"/>
      <c r="K4" s="401" t="s">
        <v>73</v>
      </c>
      <c r="L4" s="401"/>
      <c r="M4" s="401" t="s">
        <v>74</v>
      </c>
      <c r="N4" s="401"/>
    </row>
    <row r="5" spans="1:14" x14ac:dyDescent="0.5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5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5">
      <c r="A7" s="3" t="s">
        <v>77</v>
      </c>
      <c r="B7" s="61">
        <v>50</v>
      </c>
      <c r="C7" s="12" t="s">
        <v>78</v>
      </c>
      <c r="D7" s="61">
        <v>38.75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5">
      <c r="A8" s="3" t="s">
        <v>84</v>
      </c>
      <c r="B8" s="61">
        <v>45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5">
      <c r="A9" s="3" t="s">
        <v>91</v>
      </c>
      <c r="B9" s="61">
        <v>50</v>
      </c>
      <c r="C9" s="12" t="s">
        <v>92</v>
      </c>
      <c r="D9" s="61">
        <v>45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5">
      <c r="A10" s="3" t="s">
        <v>98</v>
      </c>
      <c r="B10" s="61">
        <v>50</v>
      </c>
      <c r="C10" s="12" t="s">
        <v>99</v>
      </c>
      <c r="D10" s="61">
        <v>7.14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8"/>
    </row>
    <row r="11" spans="1:14" s="2" customFormat="1" x14ac:dyDescent="0.5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2.5" thickBot="1" x14ac:dyDescent="0.55000000000000004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2.5" thickTop="1" x14ac:dyDescent="0.5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2.5" thickBot="1" x14ac:dyDescent="0.55000000000000004">
      <c r="A14" s="3" t="s">
        <v>125</v>
      </c>
      <c r="B14" s="61">
        <v>50</v>
      </c>
      <c r="C14" s="7" t="s">
        <v>117</v>
      </c>
      <c r="D14" s="11">
        <f>AVERAGE(D6:D13)</f>
        <v>42.611249999999998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3.25" thickTop="1" thickBot="1" x14ac:dyDescent="0.55000000000000004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2.5" thickTop="1" x14ac:dyDescent="0.5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5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2.5" thickBot="1" x14ac:dyDescent="0.55000000000000004">
      <c r="A18" s="10" t="s">
        <v>117</v>
      </c>
      <c r="B18" s="11">
        <f>AVERAGE(B6:B17)</f>
        <v>49.583333333333336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2.5" thickBot="1" x14ac:dyDescent="0.55000000000000004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2.5" thickTop="1" x14ac:dyDescent="0.5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5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5">
      <c r="G23" s="3" t="s">
        <v>154</v>
      </c>
      <c r="H23" s="61">
        <v>50</v>
      </c>
      <c r="M23" s="3" t="s">
        <v>155</v>
      </c>
      <c r="N23" s="61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2.5" thickTop="1" x14ac:dyDescent="0.5">
      <c r="M25" s="3" t="s">
        <v>157</v>
      </c>
      <c r="N25" s="61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50</v>
      </c>
    </row>
    <row r="28" spans="1:14" ht="22.5" thickTop="1" x14ac:dyDescent="0.5"/>
    <row r="33" spans="2:8" x14ac:dyDescent="0.5">
      <c r="D33" s="49"/>
      <c r="E33" s="49"/>
      <c r="F33" s="49"/>
      <c r="G33" s="49"/>
      <c r="H33" s="49"/>
    </row>
    <row r="35" spans="2:8" x14ac:dyDescent="0.5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5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tabSelected="1" zoomScale="90" zoomScaleNormal="90" workbookViewId="0">
      <pane xSplit="2" ySplit="4" topLeftCell="C780" activePane="bottomRight" state="frozen"/>
      <selection activeCell="B12" sqref="B12"/>
      <selection pane="topRight" activeCell="B12" sqref="B12"/>
      <selection pane="bottomLeft" activeCell="B12" sqref="B12"/>
      <selection pane="bottomRight" activeCell="N3" sqref="N3:P3"/>
    </sheetView>
  </sheetViews>
  <sheetFormatPr defaultRowHeight="24" x14ac:dyDescent="0.55000000000000004"/>
  <cols>
    <col min="1" max="1" width="5.5" style="95" customWidth="1"/>
    <col min="2" max="2" width="9.875" style="95" customWidth="1"/>
    <col min="3" max="3" width="5.75" style="95" customWidth="1"/>
    <col min="4" max="4" width="12" style="95" customWidth="1"/>
    <col min="5" max="5" width="13.5" style="95" customWidth="1"/>
    <col min="6" max="6" width="6" style="95" customWidth="1"/>
    <col min="7" max="7" width="22.625" style="95" customWidth="1"/>
    <col min="8" max="8" width="11.5" style="171" customWidth="1"/>
    <col min="9" max="9" width="4.875" style="209" customWidth="1"/>
    <col min="10" max="10" width="15.5" style="94" customWidth="1"/>
    <col min="11" max="11" width="15.125" style="93" customWidth="1"/>
    <col min="12" max="12" width="17.25" style="94" customWidth="1"/>
    <col min="13" max="13" width="17.375" style="94" customWidth="1"/>
    <col min="14" max="16" width="7.875" style="95" customWidth="1"/>
    <col min="17" max="17" width="17.25" style="93" bestFit="1" customWidth="1"/>
    <col min="18" max="18" width="10.75" style="94" bestFit="1" customWidth="1"/>
    <col min="19" max="238" width="9.125" style="95"/>
    <col min="239" max="239" width="6.625" style="95" customWidth="1"/>
    <col min="240" max="240" width="11.375" style="95" customWidth="1"/>
    <col min="241" max="241" width="6.875" style="95" customWidth="1"/>
    <col min="242" max="242" width="16.375" style="95" customWidth="1"/>
    <col min="243" max="243" width="14.125" style="95" customWidth="1"/>
    <col min="244" max="244" width="5.375" style="95" customWidth="1"/>
    <col min="245" max="245" width="44.875" style="95" customWidth="1"/>
    <col min="246" max="246" width="7.25" style="95" customWidth="1"/>
    <col min="247" max="247" width="6.375" style="95" customWidth="1"/>
    <col min="248" max="248" width="11.875" style="95" customWidth="1"/>
    <col min="249" max="249" width="14.625" style="95" customWidth="1"/>
    <col min="250" max="250" width="14.375" style="95" customWidth="1"/>
    <col min="251" max="251" width="12.75" style="95" customWidth="1"/>
    <col min="252" max="252" width="13.875" style="95" customWidth="1"/>
    <col min="253" max="253" width="14.375" style="95" customWidth="1"/>
    <col min="254" max="254" width="12.75" style="95" customWidth="1"/>
    <col min="255" max="255" width="13.875" style="95" customWidth="1"/>
    <col min="256" max="256" width="14.375" style="95" customWidth="1"/>
    <col min="257" max="257" width="12.75" style="95" customWidth="1"/>
    <col min="258" max="260" width="7.375" style="95" customWidth="1"/>
    <col min="261" max="261" width="10.75" style="95" customWidth="1"/>
    <col min="262" max="494" width="9.125" style="95"/>
    <col min="495" max="495" width="6.625" style="95" customWidth="1"/>
    <col min="496" max="496" width="11.375" style="95" customWidth="1"/>
    <col min="497" max="497" width="6.875" style="95" customWidth="1"/>
    <col min="498" max="498" width="16.375" style="95" customWidth="1"/>
    <col min="499" max="499" width="14.125" style="95" customWidth="1"/>
    <col min="500" max="500" width="5.375" style="95" customWidth="1"/>
    <col min="501" max="501" width="44.875" style="95" customWidth="1"/>
    <col min="502" max="502" width="7.25" style="95" customWidth="1"/>
    <col min="503" max="503" width="6.375" style="95" customWidth="1"/>
    <col min="504" max="504" width="11.875" style="95" customWidth="1"/>
    <col min="505" max="505" width="14.625" style="95" customWidth="1"/>
    <col min="506" max="506" width="14.375" style="95" customWidth="1"/>
    <col min="507" max="507" width="12.75" style="95" customWidth="1"/>
    <col min="508" max="508" width="13.875" style="95" customWidth="1"/>
    <col min="509" max="509" width="14.375" style="95" customWidth="1"/>
    <col min="510" max="510" width="12.75" style="95" customWidth="1"/>
    <col min="511" max="511" width="13.875" style="95" customWidth="1"/>
    <col min="512" max="512" width="14.375" style="95" customWidth="1"/>
    <col min="513" max="513" width="12.75" style="95" customWidth="1"/>
    <col min="514" max="516" width="7.375" style="95" customWidth="1"/>
    <col min="517" max="517" width="10.75" style="95" customWidth="1"/>
    <col min="518" max="750" width="9.125" style="95"/>
    <col min="751" max="751" width="6.625" style="95" customWidth="1"/>
    <col min="752" max="752" width="11.375" style="95" customWidth="1"/>
    <col min="753" max="753" width="6.875" style="95" customWidth="1"/>
    <col min="754" max="754" width="16.375" style="95" customWidth="1"/>
    <col min="755" max="755" width="14.125" style="95" customWidth="1"/>
    <col min="756" max="756" width="5.375" style="95" customWidth="1"/>
    <col min="757" max="757" width="44.875" style="95" customWidth="1"/>
    <col min="758" max="758" width="7.25" style="95" customWidth="1"/>
    <col min="759" max="759" width="6.375" style="95" customWidth="1"/>
    <col min="760" max="760" width="11.875" style="95" customWidth="1"/>
    <col min="761" max="761" width="14.625" style="95" customWidth="1"/>
    <col min="762" max="762" width="14.375" style="95" customWidth="1"/>
    <col min="763" max="763" width="12.75" style="95" customWidth="1"/>
    <col min="764" max="764" width="13.875" style="95" customWidth="1"/>
    <col min="765" max="765" width="14.375" style="95" customWidth="1"/>
    <col min="766" max="766" width="12.75" style="95" customWidth="1"/>
    <col min="767" max="767" width="13.875" style="95" customWidth="1"/>
    <col min="768" max="768" width="14.375" style="95" customWidth="1"/>
    <col min="769" max="769" width="12.75" style="95" customWidth="1"/>
    <col min="770" max="772" width="7.375" style="95" customWidth="1"/>
    <col min="773" max="773" width="10.75" style="95" customWidth="1"/>
    <col min="774" max="1006" width="9.125" style="95"/>
    <col min="1007" max="1007" width="6.625" style="95" customWidth="1"/>
    <col min="1008" max="1008" width="11.375" style="95" customWidth="1"/>
    <col min="1009" max="1009" width="6.875" style="95" customWidth="1"/>
    <col min="1010" max="1010" width="16.375" style="95" customWidth="1"/>
    <col min="1011" max="1011" width="14.125" style="95" customWidth="1"/>
    <col min="1012" max="1012" width="5.375" style="95" customWidth="1"/>
    <col min="1013" max="1013" width="44.875" style="95" customWidth="1"/>
    <col min="1014" max="1014" width="7.25" style="95" customWidth="1"/>
    <col min="1015" max="1015" width="6.375" style="95" customWidth="1"/>
    <col min="1016" max="1016" width="11.875" style="95" customWidth="1"/>
    <col min="1017" max="1017" width="14.625" style="95" customWidth="1"/>
    <col min="1018" max="1018" width="14.375" style="95" customWidth="1"/>
    <col min="1019" max="1019" width="12.75" style="95" customWidth="1"/>
    <col min="1020" max="1020" width="13.875" style="95" customWidth="1"/>
    <col min="1021" max="1021" width="14.375" style="95" customWidth="1"/>
    <col min="1022" max="1022" width="12.75" style="95" customWidth="1"/>
    <col min="1023" max="1023" width="13.875" style="95" customWidth="1"/>
    <col min="1024" max="1024" width="14.375" style="95" customWidth="1"/>
    <col min="1025" max="1025" width="12.75" style="95" customWidth="1"/>
    <col min="1026" max="1028" width="7.375" style="95" customWidth="1"/>
    <col min="1029" max="1029" width="10.75" style="95" customWidth="1"/>
    <col min="1030" max="1262" width="9.125" style="95"/>
    <col min="1263" max="1263" width="6.625" style="95" customWidth="1"/>
    <col min="1264" max="1264" width="11.375" style="95" customWidth="1"/>
    <col min="1265" max="1265" width="6.875" style="95" customWidth="1"/>
    <col min="1266" max="1266" width="16.375" style="95" customWidth="1"/>
    <col min="1267" max="1267" width="14.125" style="95" customWidth="1"/>
    <col min="1268" max="1268" width="5.375" style="95" customWidth="1"/>
    <col min="1269" max="1269" width="44.875" style="95" customWidth="1"/>
    <col min="1270" max="1270" width="7.25" style="95" customWidth="1"/>
    <col min="1271" max="1271" width="6.375" style="95" customWidth="1"/>
    <col min="1272" max="1272" width="11.875" style="95" customWidth="1"/>
    <col min="1273" max="1273" width="14.625" style="95" customWidth="1"/>
    <col min="1274" max="1274" width="14.375" style="95" customWidth="1"/>
    <col min="1275" max="1275" width="12.75" style="95" customWidth="1"/>
    <col min="1276" max="1276" width="13.875" style="95" customWidth="1"/>
    <col min="1277" max="1277" width="14.375" style="95" customWidth="1"/>
    <col min="1278" max="1278" width="12.75" style="95" customWidth="1"/>
    <col min="1279" max="1279" width="13.875" style="95" customWidth="1"/>
    <col min="1280" max="1280" width="14.375" style="95" customWidth="1"/>
    <col min="1281" max="1281" width="12.75" style="95" customWidth="1"/>
    <col min="1282" max="1284" width="7.375" style="95" customWidth="1"/>
    <col min="1285" max="1285" width="10.75" style="95" customWidth="1"/>
    <col min="1286" max="1518" width="9.125" style="95"/>
    <col min="1519" max="1519" width="6.625" style="95" customWidth="1"/>
    <col min="1520" max="1520" width="11.375" style="95" customWidth="1"/>
    <col min="1521" max="1521" width="6.875" style="95" customWidth="1"/>
    <col min="1522" max="1522" width="16.375" style="95" customWidth="1"/>
    <col min="1523" max="1523" width="14.125" style="95" customWidth="1"/>
    <col min="1524" max="1524" width="5.375" style="95" customWidth="1"/>
    <col min="1525" max="1525" width="44.875" style="95" customWidth="1"/>
    <col min="1526" max="1526" width="7.25" style="95" customWidth="1"/>
    <col min="1527" max="1527" width="6.375" style="95" customWidth="1"/>
    <col min="1528" max="1528" width="11.875" style="95" customWidth="1"/>
    <col min="1529" max="1529" width="14.625" style="95" customWidth="1"/>
    <col min="1530" max="1530" width="14.375" style="95" customWidth="1"/>
    <col min="1531" max="1531" width="12.75" style="95" customWidth="1"/>
    <col min="1532" max="1532" width="13.875" style="95" customWidth="1"/>
    <col min="1533" max="1533" width="14.375" style="95" customWidth="1"/>
    <col min="1534" max="1534" width="12.75" style="95" customWidth="1"/>
    <col min="1535" max="1535" width="13.875" style="95" customWidth="1"/>
    <col min="1536" max="1536" width="14.375" style="95" customWidth="1"/>
    <col min="1537" max="1537" width="12.75" style="95" customWidth="1"/>
    <col min="1538" max="1540" width="7.375" style="95" customWidth="1"/>
    <col min="1541" max="1541" width="10.75" style="95" customWidth="1"/>
    <col min="1542" max="1774" width="9.125" style="95"/>
    <col min="1775" max="1775" width="6.625" style="95" customWidth="1"/>
    <col min="1776" max="1776" width="11.375" style="95" customWidth="1"/>
    <col min="1777" max="1777" width="6.875" style="95" customWidth="1"/>
    <col min="1778" max="1778" width="16.375" style="95" customWidth="1"/>
    <col min="1779" max="1779" width="14.125" style="95" customWidth="1"/>
    <col min="1780" max="1780" width="5.375" style="95" customWidth="1"/>
    <col min="1781" max="1781" width="44.875" style="95" customWidth="1"/>
    <col min="1782" max="1782" width="7.25" style="95" customWidth="1"/>
    <col min="1783" max="1783" width="6.375" style="95" customWidth="1"/>
    <col min="1784" max="1784" width="11.875" style="95" customWidth="1"/>
    <col min="1785" max="1785" width="14.625" style="95" customWidth="1"/>
    <col min="1786" max="1786" width="14.375" style="95" customWidth="1"/>
    <col min="1787" max="1787" width="12.75" style="95" customWidth="1"/>
    <col min="1788" max="1788" width="13.875" style="95" customWidth="1"/>
    <col min="1789" max="1789" width="14.375" style="95" customWidth="1"/>
    <col min="1790" max="1790" width="12.75" style="95" customWidth="1"/>
    <col min="1791" max="1791" width="13.875" style="95" customWidth="1"/>
    <col min="1792" max="1792" width="14.375" style="95" customWidth="1"/>
    <col min="1793" max="1793" width="12.75" style="95" customWidth="1"/>
    <col min="1794" max="1796" width="7.375" style="95" customWidth="1"/>
    <col min="1797" max="1797" width="10.75" style="95" customWidth="1"/>
    <col min="1798" max="2030" width="9.125" style="95"/>
    <col min="2031" max="2031" width="6.625" style="95" customWidth="1"/>
    <col min="2032" max="2032" width="11.375" style="95" customWidth="1"/>
    <col min="2033" max="2033" width="6.875" style="95" customWidth="1"/>
    <col min="2034" max="2034" width="16.375" style="95" customWidth="1"/>
    <col min="2035" max="2035" width="14.125" style="95" customWidth="1"/>
    <col min="2036" max="2036" width="5.375" style="95" customWidth="1"/>
    <col min="2037" max="2037" width="44.875" style="95" customWidth="1"/>
    <col min="2038" max="2038" width="7.25" style="95" customWidth="1"/>
    <col min="2039" max="2039" width="6.375" style="95" customWidth="1"/>
    <col min="2040" max="2040" width="11.875" style="95" customWidth="1"/>
    <col min="2041" max="2041" width="14.625" style="95" customWidth="1"/>
    <col min="2042" max="2042" width="14.375" style="95" customWidth="1"/>
    <col min="2043" max="2043" width="12.75" style="95" customWidth="1"/>
    <col min="2044" max="2044" width="13.875" style="95" customWidth="1"/>
    <col min="2045" max="2045" width="14.375" style="95" customWidth="1"/>
    <col min="2046" max="2046" width="12.75" style="95" customWidth="1"/>
    <col min="2047" max="2047" width="13.875" style="95" customWidth="1"/>
    <col min="2048" max="2048" width="14.375" style="95" customWidth="1"/>
    <col min="2049" max="2049" width="12.75" style="95" customWidth="1"/>
    <col min="2050" max="2052" width="7.375" style="95" customWidth="1"/>
    <col min="2053" max="2053" width="10.75" style="95" customWidth="1"/>
    <col min="2054" max="2286" width="9.125" style="95"/>
    <col min="2287" max="2287" width="6.625" style="95" customWidth="1"/>
    <col min="2288" max="2288" width="11.375" style="95" customWidth="1"/>
    <col min="2289" max="2289" width="6.875" style="95" customWidth="1"/>
    <col min="2290" max="2290" width="16.375" style="95" customWidth="1"/>
    <col min="2291" max="2291" width="14.125" style="95" customWidth="1"/>
    <col min="2292" max="2292" width="5.375" style="95" customWidth="1"/>
    <col min="2293" max="2293" width="44.875" style="95" customWidth="1"/>
    <col min="2294" max="2294" width="7.25" style="95" customWidth="1"/>
    <col min="2295" max="2295" width="6.375" style="95" customWidth="1"/>
    <col min="2296" max="2296" width="11.875" style="95" customWidth="1"/>
    <col min="2297" max="2297" width="14.625" style="95" customWidth="1"/>
    <col min="2298" max="2298" width="14.375" style="95" customWidth="1"/>
    <col min="2299" max="2299" width="12.75" style="95" customWidth="1"/>
    <col min="2300" max="2300" width="13.875" style="95" customWidth="1"/>
    <col min="2301" max="2301" width="14.375" style="95" customWidth="1"/>
    <col min="2302" max="2302" width="12.75" style="95" customWidth="1"/>
    <col min="2303" max="2303" width="13.875" style="95" customWidth="1"/>
    <col min="2304" max="2304" width="14.375" style="95" customWidth="1"/>
    <col min="2305" max="2305" width="12.75" style="95" customWidth="1"/>
    <col min="2306" max="2308" width="7.375" style="95" customWidth="1"/>
    <col min="2309" max="2309" width="10.75" style="95" customWidth="1"/>
    <col min="2310" max="2542" width="9.125" style="95"/>
    <col min="2543" max="2543" width="6.625" style="95" customWidth="1"/>
    <col min="2544" max="2544" width="11.375" style="95" customWidth="1"/>
    <col min="2545" max="2545" width="6.875" style="95" customWidth="1"/>
    <col min="2546" max="2546" width="16.375" style="95" customWidth="1"/>
    <col min="2547" max="2547" width="14.125" style="95" customWidth="1"/>
    <col min="2548" max="2548" width="5.375" style="95" customWidth="1"/>
    <col min="2549" max="2549" width="44.875" style="95" customWidth="1"/>
    <col min="2550" max="2550" width="7.25" style="95" customWidth="1"/>
    <col min="2551" max="2551" width="6.375" style="95" customWidth="1"/>
    <col min="2552" max="2552" width="11.875" style="95" customWidth="1"/>
    <col min="2553" max="2553" width="14.625" style="95" customWidth="1"/>
    <col min="2554" max="2554" width="14.375" style="95" customWidth="1"/>
    <col min="2555" max="2555" width="12.75" style="95" customWidth="1"/>
    <col min="2556" max="2556" width="13.875" style="95" customWidth="1"/>
    <col min="2557" max="2557" width="14.375" style="95" customWidth="1"/>
    <col min="2558" max="2558" width="12.75" style="95" customWidth="1"/>
    <col min="2559" max="2559" width="13.875" style="95" customWidth="1"/>
    <col min="2560" max="2560" width="14.375" style="95" customWidth="1"/>
    <col min="2561" max="2561" width="12.75" style="95" customWidth="1"/>
    <col min="2562" max="2564" width="7.375" style="95" customWidth="1"/>
    <col min="2565" max="2565" width="10.75" style="95" customWidth="1"/>
    <col min="2566" max="2798" width="9.125" style="95"/>
    <col min="2799" max="2799" width="6.625" style="95" customWidth="1"/>
    <col min="2800" max="2800" width="11.375" style="95" customWidth="1"/>
    <col min="2801" max="2801" width="6.875" style="95" customWidth="1"/>
    <col min="2802" max="2802" width="16.375" style="95" customWidth="1"/>
    <col min="2803" max="2803" width="14.125" style="95" customWidth="1"/>
    <col min="2804" max="2804" width="5.375" style="95" customWidth="1"/>
    <col min="2805" max="2805" width="44.875" style="95" customWidth="1"/>
    <col min="2806" max="2806" width="7.25" style="95" customWidth="1"/>
    <col min="2807" max="2807" width="6.375" style="95" customWidth="1"/>
    <col min="2808" max="2808" width="11.875" style="95" customWidth="1"/>
    <col min="2809" max="2809" width="14.625" style="95" customWidth="1"/>
    <col min="2810" max="2810" width="14.375" style="95" customWidth="1"/>
    <col min="2811" max="2811" width="12.75" style="95" customWidth="1"/>
    <col min="2812" max="2812" width="13.875" style="95" customWidth="1"/>
    <col min="2813" max="2813" width="14.375" style="95" customWidth="1"/>
    <col min="2814" max="2814" width="12.75" style="95" customWidth="1"/>
    <col min="2815" max="2815" width="13.875" style="95" customWidth="1"/>
    <col min="2816" max="2816" width="14.375" style="95" customWidth="1"/>
    <col min="2817" max="2817" width="12.75" style="95" customWidth="1"/>
    <col min="2818" max="2820" width="7.375" style="95" customWidth="1"/>
    <col min="2821" max="2821" width="10.75" style="95" customWidth="1"/>
    <col min="2822" max="3054" width="9.125" style="95"/>
    <col min="3055" max="3055" width="6.625" style="95" customWidth="1"/>
    <col min="3056" max="3056" width="11.375" style="95" customWidth="1"/>
    <col min="3057" max="3057" width="6.875" style="95" customWidth="1"/>
    <col min="3058" max="3058" width="16.375" style="95" customWidth="1"/>
    <col min="3059" max="3059" width="14.125" style="95" customWidth="1"/>
    <col min="3060" max="3060" width="5.375" style="95" customWidth="1"/>
    <col min="3061" max="3061" width="44.875" style="95" customWidth="1"/>
    <col min="3062" max="3062" width="7.25" style="95" customWidth="1"/>
    <col min="3063" max="3063" width="6.375" style="95" customWidth="1"/>
    <col min="3064" max="3064" width="11.875" style="95" customWidth="1"/>
    <col min="3065" max="3065" width="14.625" style="95" customWidth="1"/>
    <col min="3066" max="3066" width="14.375" style="95" customWidth="1"/>
    <col min="3067" max="3067" width="12.75" style="95" customWidth="1"/>
    <col min="3068" max="3068" width="13.875" style="95" customWidth="1"/>
    <col min="3069" max="3069" width="14.375" style="95" customWidth="1"/>
    <col min="3070" max="3070" width="12.75" style="95" customWidth="1"/>
    <col min="3071" max="3071" width="13.875" style="95" customWidth="1"/>
    <col min="3072" max="3072" width="14.375" style="95" customWidth="1"/>
    <col min="3073" max="3073" width="12.75" style="95" customWidth="1"/>
    <col min="3074" max="3076" width="7.375" style="95" customWidth="1"/>
    <col min="3077" max="3077" width="10.75" style="95" customWidth="1"/>
    <col min="3078" max="3310" width="9.125" style="95"/>
    <col min="3311" max="3311" width="6.625" style="95" customWidth="1"/>
    <col min="3312" max="3312" width="11.375" style="95" customWidth="1"/>
    <col min="3313" max="3313" width="6.875" style="95" customWidth="1"/>
    <col min="3314" max="3314" width="16.375" style="95" customWidth="1"/>
    <col min="3315" max="3315" width="14.125" style="95" customWidth="1"/>
    <col min="3316" max="3316" width="5.375" style="95" customWidth="1"/>
    <col min="3317" max="3317" width="44.875" style="95" customWidth="1"/>
    <col min="3318" max="3318" width="7.25" style="95" customWidth="1"/>
    <col min="3319" max="3319" width="6.375" style="95" customWidth="1"/>
    <col min="3320" max="3320" width="11.875" style="95" customWidth="1"/>
    <col min="3321" max="3321" width="14.625" style="95" customWidth="1"/>
    <col min="3322" max="3322" width="14.375" style="95" customWidth="1"/>
    <col min="3323" max="3323" width="12.75" style="95" customWidth="1"/>
    <col min="3324" max="3324" width="13.875" style="95" customWidth="1"/>
    <col min="3325" max="3325" width="14.375" style="95" customWidth="1"/>
    <col min="3326" max="3326" width="12.75" style="95" customWidth="1"/>
    <col min="3327" max="3327" width="13.875" style="95" customWidth="1"/>
    <col min="3328" max="3328" width="14.375" style="95" customWidth="1"/>
    <col min="3329" max="3329" width="12.75" style="95" customWidth="1"/>
    <col min="3330" max="3332" width="7.375" style="95" customWidth="1"/>
    <col min="3333" max="3333" width="10.75" style="95" customWidth="1"/>
    <col min="3334" max="3566" width="9.125" style="95"/>
    <col min="3567" max="3567" width="6.625" style="95" customWidth="1"/>
    <col min="3568" max="3568" width="11.375" style="95" customWidth="1"/>
    <col min="3569" max="3569" width="6.875" style="95" customWidth="1"/>
    <col min="3570" max="3570" width="16.375" style="95" customWidth="1"/>
    <col min="3571" max="3571" width="14.125" style="95" customWidth="1"/>
    <col min="3572" max="3572" width="5.375" style="95" customWidth="1"/>
    <col min="3573" max="3573" width="44.875" style="95" customWidth="1"/>
    <col min="3574" max="3574" width="7.25" style="95" customWidth="1"/>
    <col min="3575" max="3575" width="6.375" style="95" customWidth="1"/>
    <col min="3576" max="3576" width="11.875" style="95" customWidth="1"/>
    <col min="3577" max="3577" width="14.625" style="95" customWidth="1"/>
    <col min="3578" max="3578" width="14.375" style="95" customWidth="1"/>
    <col min="3579" max="3579" width="12.75" style="95" customWidth="1"/>
    <col min="3580" max="3580" width="13.875" style="95" customWidth="1"/>
    <col min="3581" max="3581" width="14.375" style="95" customWidth="1"/>
    <col min="3582" max="3582" width="12.75" style="95" customWidth="1"/>
    <col min="3583" max="3583" width="13.875" style="95" customWidth="1"/>
    <col min="3584" max="3584" width="14.375" style="95" customWidth="1"/>
    <col min="3585" max="3585" width="12.75" style="95" customWidth="1"/>
    <col min="3586" max="3588" width="7.375" style="95" customWidth="1"/>
    <col min="3589" max="3589" width="10.75" style="95" customWidth="1"/>
    <col min="3590" max="3822" width="9.125" style="95"/>
    <col min="3823" max="3823" width="6.625" style="95" customWidth="1"/>
    <col min="3824" max="3824" width="11.375" style="95" customWidth="1"/>
    <col min="3825" max="3825" width="6.875" style="95" customWidth="1"/>
    <col min="3826" max="3826" width="16.375" style="95" customWidth="1"/>
    <col min="3827" max="3827" width="14.125" style="95" customWidth="1"/>
    <col min="3828" max="3828" width="5.375" style="95" customWidth="1"/>
    <col min="3829" max="3829" width="44.875" style="95" customWidth="1"/>
    <col min="3830" max="3830" width="7.25" style="95" customWidth="1"/>
    <col min="3831" max="3831" width="6.375" style="95" customWidth="1"/>
    <col min="3832" max="3832" width="11.875" style="95" customWidth="1"/>
    <col min="3833" max="3833" width="14.625" style="95" customWidth="1"/>
    <col min="3834" max="3834" width="14.375" style="95" customWidth="1"/>
    <col min="3835" max="3835" width="12.75" style="95" customWidth="1"/>
    <col min="3836" max="3836" width="13.875" style="95" customWidth="1"/>
    <col min="3837" max="3837" width="14.375" style="95" customWidth="1"/>
    <col min="3838" max="3838" width="12.75" style="95" customWidth="1"/>
    <col min="3839" max="3839" width="13.875" style="95" customWidth="1"/>
    <col min="3840" max="3840" width="14.375" style="95" customWidth="1"/>
    <col min="3841" max="3841" width="12.75" style="95" customWidth="1"/>
    <col min="3842" max="3844" width="7.375" style="95" customWidth="1"/>
    <col min="3845" max="3845" width="10.75" style="95" customWidth="1"/>
    <col min="3846" max="4078" width="9.125" style="95"/>
    <col min="4079" max="4079" width="6.625" style="95" customWidth="1"/>
    <col min="4080" max="4080" width="11.375" style="95" customWidth="1"/>
    <col min="4081" max="4081" width="6.875" style="95" customWidth="1"/>
    <col min="4082" max="4082" width="16.375" style="95" customWidth="1"/>
    <col min="4083" max="4083" width="14.125" style="95" customWidth="1"/>
    <col min="4084" max="4084" width="5.375" style="95" customWidth="1"/>
    <col min="4085" max="4085" width="44.875" style="95" customWidth="1"/>
    <col min="4086" max="4086" width="7.25" style="95" customWidth="1"/>
    <col min="4087" max="4087" width="6.375" style="95" customWidth="1"/>
    <col min="4088" max="4088" width="11.875" style="95" customWidth="1"/>
    <col min="4089" max="4089" width="14.625" style="95" customWidth="1"/>
    <col min="4090" max="4090" width="14.375" style="95" customWidth="1"/>
    <col min="4091" max="4091" width="12.75" style="95" customWidth="1"/>
    <col min="4092" max="4092" width="13.875" style="95" customWidth="1"/>
    <col min="4093" max="4093" width="14.375" style="95" customWidth="1"/>
    <col min="4094" max="4094" width="12.75" style="95" customWidth="1"/>
    <col min="4095" max="4095" width="13.875" style="95" customWidth="1"/>
    <col min="4096" max="4096" width="14.375" style="95" customWidth="1"/>
    <col min="4097" max="4097" width="12.75" style="95" customWidth="1"/>
    <col min="4098" max="4100" width="7.375" style="95" customWidth="1"/>
    <col min="4101" max="4101" width="10.75" style="95" customWidth="1"/>
    <col min="4102" max="4334" width="9.125" style="95"/>
    <col min="4335" max="4335" width="6.625" style="95" customWidth="1"/>
    <col min="4336" max="4336" width="11.375" style="95" customWidth="1"/>
    <col min="4337" max="4337" width="6.875" style="95" customWidth="1"/>
    <col min="4338" max="4338" width="16.375" style="95" customWidth="1"/>
    <col min="4339" max="4339" width="14.125" style="95" customWidth="1"/>
    <col min="4340" max="4340" width="5.375" style="95" customWidth="1"/>
    <col min="4341" max="4341" width="44.875" style="95" customWidth="1"/>
    <col min="4342" max="4342" width="7.25" style="95" customWidth="1"/>
    <col min="4343" max="4343" width="6.375" style="95" customWidth="1"/>
    <col min="4344" max="4344" width="11.875" style="95" customWidth="1"/>
    <col min="4345" max="4345" width="14.625" style="95" customWidth="1"/>
    <col min="4346" max="4346" width="14.375" style="95" customWidth="1"/>
    <col min="4347" max="4347" width="12.75" style="95" customWidth="1"/>
    <col min="4348" max="4348" width="13.875" style="95" customWidth="1"/>
    <col min="4349" max="4349" width="14.375" style="95" customWidth="1"/>
    <col min="4350" max="4350" width="12.75" style="95" customWidth="1"/>
    <col min="4351" max="4351" width="13.875" style="95" customWidth="1"/>
    <col min="4352" max="4352" width="14.375" style="95" customWidth="1"/>
    <col min="4353" max="4353" width="12.75" style="95" customWidth="1"/>
    <col min="4354" max="4356" width="7.375" style="95" customWidth="1"/>
    <col min="4357" max="4357" width="10.75" style="95" customWidth="1"/>
    <col min="4358" max="4590" width="9.125" style="95"/>
    <col min="4591" max="4591" width="6.625" style="95" customWidth="1"/>
    <col min="4592" max="4592" width="11.375" style="95" customWidth="1"/>
    <col min="4593" max="4593" width="6.875" style="95" customWidth="1"/>
    <col min="4594" max="4594" width="16.375" style="95" customWidth="1"/>
    <col min="4595" max="4595" width="14.125" style="95" customWidth="1"/>
    <col min="4596" max="4596" width="5.375" style="95" customWidth="1"/>
    <col min="4597" max="4597" width="44.875" style="95" customWidth="1"/>
    <col min="4598" max="4598" width="7.25" style="95" customWidth="1"/>
    <col min="4599" max="4599" width="6.375" style="95" customWidth="1"/>
    <col min="4600" max="4600" width="11.875" style="95" customWidth="1"/>
    <col min="4601" max="4601" width="14.625" style="95" customWidth="1"/>
    <col min="4602" max="4602" width="14.375" style="95" customWidth="1"/>
    <col min="4603" max="4603" width="12.75" style="95" customWidth="1"/>
    <col min="4604" max="4604" width="13.875" style="95" customWidth="1"/>
    <col min="4605" max="4605" width="14.375" style="95" customWidth="1"/>
    <col min="4606" max="4606" width="12.75" style="95" customWidth="1"/>
    <col min="4607" max="4607" width="13.875" style="95" customWidth="1"/>
    <col min="4608" max="4608" width="14.375" style="95" customWidth="1"/>
    <col min="4609" max="4609" width="12.75" style="95" customWidth="1"/>
    <col min="4610" max="4612" width="7.375" style="95" customWidth="1"/>
    <col min="4613" max="4613" width="10.75" style="95" customWidth="1"/>
    <col min="4614" max="4846" width="9.125" style="95"/>
    <col min="4847" max="4847" width="6.625" style="95" customWidth="1"/>
    <col min="4848" max="4848" width="11.375" style="95" customWidth="1"/>
    <col min="4849" max="4849" width="6.875" style="95" customWidth="1"/>
    <col min="4850" max="4850" width="16.375" style="95" customWidth="1"/>
    <col min="4851" max="4851" width="14.125" style="95" customWidth="1"/>
    <col min="4852" max="4852" width="5.375" style="95" customWidth="1"/>
    <col min="4853" max="4853" width="44.875" style="95" customWidth="1"/>
    <col min="4854" max="4854" width="7.25" style="95" customWidth="1"/>
    <col min="4855" max="4855" width="6.375" style="95" customWidth="1"/>
    <col min="4856" max="4856" width="11.875" style="95" customWidth="1"/>
    <col min="4857" max="4857" width="14.625" style="95" customWidth="1"/>
    <col min="4858" max="4858" width="14.375" style="95" customWidth="1"/>
    <col min="4859" max="4859" width="12.75" style="95" customWidth="1"/>
    <col min="4860" max="4860" width="13.875" style="95" customWidth="1"/>
    <col min="4861" max="4861" width="14.375" style="95" customWidth="1"/>
    <col min="4862" max="4862" width="12.75" style="95" customWidth="1"/>
    <col min="4863" max="4863" width="13.875" style="95" customWidth="1"/>
    <col min="4864" max="4864" width="14.375" style="95" customWidth="1"/>
    <col min="4865" max="4865" width="12.75" style="95" customWidth="1"/>
    <col min="4866" max="4868" width="7.375" style="95" customWidth="1"/>
    <col min="4869" max="4869" width="10.75" style="95" customWidth="1"/>
    <col min="4870" max="5102" width="9.125" style="95"/>
    <col min="5103" max="5103" width="6.625" style="95" customWidth="1"/>
    <col min="5104" max="5104" width="11.375" style="95" customWidth="1"/>
    <col min="5105" max="5105" width="6.875" style="95" customWidth="1"/>
    <col min="5106" max="5106" width="16.375" style="95" customWidth="1"/>
    <col min="5107" max="5107" width="14.125" style="95" customWidth="1"/>
    <col min="5108" max="5108" width="5.375" style="95" customWidth="1"/>
    <col min="5109" max="5109" width="44.875" style="95" customWidth="1"/>
    <col min="5110" max="5110" width="7.25" style="95" customWidth="1"/>
    <col min="5111" max="5111" width="6.375" style="95" customWidth="1"/>
    <col min="5112" max="5112" width="11.875" style="95" customWidth="1"/>
    <col min="5113" max="5113" width="14.625" style="95" customWidth="1"/>
    <col min="5114" max="5114" width="14.375" style="95" customWidth="1"/>
    <col min="5115" max="5115" width="12.75" style="95" customWidth="1"/>
    <col min="5116" max="5116" width="13.875" style="95" customWidth="1"/>
    <col min="5117" max="5117" width="14.375" style="95" customWidth="1"/>
    <col min="5118" max="5118" width="12.75" style="95" customWidth="1"/>
    <col min="5119" max="5119" width="13.875" style="95" customWidth="1"/>
    <col min="5120" max="5120" width="14.375" style="95" customWidth="1"/>
    <col min="5121" max="5121" width="12.75" style="95" customWidth="1"/>
    <col min="5122" max="5124" width="7.375" style="95" customWidth="1"/>
    <col min="5125" max="5125" width="10.75" style="95" customWidth="1"/>
    <col min="5126" max="5358" width="9.125" style="95"/>
    <col min="5359" max="5359" width="6.625" style="95" customWidth="1"/>
    <col min="5360" max="5360" width="11.375" style="95" customWidth="1"/>
    <col min="5361" max="5361" width="6.875" style="95" customWidth="1"/>
    <col min="5362" max="5362" width="16.375" style="95" customWidth="1"/>
    <col min="5363" max="5363" width="14.125" style="95" customWidth="1"/>
    <col min="5364" max="5364" width="5.375" style="95" customWidth="1"/>
    <col min="5365" max="5365" width="44.875" style="95" customWidth="1"/>
    <col min="5366" max="5366" width="7.25" style="95" customWidth="1"/>
    <col min="5367" max="5367" width="6.375" style="95" customWidth="1"/>
    <col min="5368" max="5368" width="11.875" style="95" customWidth="1"/>
    <col min="5369" max="5369" width="14.625" style="95" customWidth="1"/>
    <col min="5370" max="5370" width="14.375" style="95" customWidth="1"/>
    <col min="5371" max="5371" width="12.75" style="95" customWidth="1"/>
    <col min="5372" max="5372" width="13.875" style="95" customWidth="1"/>
    <col min="5373" max="5373" width="14.375" style="95" customWidth="1"/>
    <col min="5374" max="5374" width="12.75" style="95" customWidth="1"/>
    <col min="5375" max="5375" width="13.875" style="95" customWidth="1"/>
    <col min="5376" max="5376" width="14.375" style="95" customWidth="1"/>
    <col min="5377" max="5377" width="12.75" style="95" customWidth="1"/>
    <col min="5378" max="5380" width="7.375" style="95" customWidth="1"/>
    <col min="5381" max="5381" width="10.75" style="95" customWidth="1"/>
    <col min="5382" max="5614" width="9.125" style="95"/>
    <col min="5615" max="5615" width="6.625" style="95" customWidth="1"/>
    <col min="5616" max="5616" width="11.375" style="95" customWidth="1"/>
    <col min="5617" max="5617" width="6.875" style="95" customWidth="1"/>
    <col min="5618" max="5618" width="16.375" style="95" customWidth="1"/>
    <col min="5619" max="5619" width="14.125" style="95" customWidth="1"/>
    <col min="5620" max="5620" width="5.375" style="95" customWidth="1"/>
    <col min="5621" max="5621" width="44.875" style="95" customWidth="1"/>
    <col min="5622" max="5622" width="7.25" style="95" customWidth="1"/>
    <col min="5623" max="5623" width="6.375" style="95" customWidth="1"/>
    <col min="5624" max="5624" width="11.875" style="95" customWidth="1"/>
    <col min="5625" max="5625" width="14.625" style="95" customWidth="1"/>
    <col min="5626" max="5626" width="14.375" style="95" customWidth="1"/>
    <col min="5627" max="5627" width="12.75" style="95" customWidth="1"/>
    <col min="5628" max="5628" width="13.875" style="95" customWidth="1"/>
    <col min="5629" max="5629" width="14.375" style="95" customWidth="1"/>
    <col min="5630" max="5630" width="12.75" style="95" customWidth="1"/>
    <col min="5631" max="5631" width="13.875" style="95" customWidth="1"/>
    <col min="5632" max="5632" width="14.375" style="95" customWidth="1"/>
    <col min="5633" max="5633" width="12.75" style="95" customWidth="1"/>
    <col min="5634" max="5636" width="7.375" style="95" customWidth="1"/>
    <col min="5637" max="5637" width="10.75" style="95" customWidth="1"/>
    <col min="5638" max="5870" width="9.125" style="95"/>
    <col min="5871" max="5871" width="6.625" style="95" customWidth="1"/>
    <col min="5872" max="5872" width="11.375" style="95" customWidth="1"/>
    <col min="5873" max="5873" width="6.875" style="95" customWidth="1"/>
    <col min="5874" max="5874" width="16.375" style="95" customWidth="1"/>
    <col min="5875" max="5875" width="14.125" style="95" customWidth="1"/>
    <col min="5876" max="5876" width="5.375" style="95" customWidth="1"/>
    <col min="5877" max="5877" width="44.875" style="95" customWidth="1"/>
    <col min="5878" max="5878" width="7.25" style="95" customWidth="1"/>
    <col min="5879" max="5879" width="6.375" style="95" customWidth="1"/>
    <col min="5880" max="5880" width="11.875" style="95" customWidth="1"/>
    <col min="5881" max="5881" width="14.625" style="95" customWidth="1"/>
    <col min="5882" max="5882" width="14.375" style="95" customWidth="1"/>
    <col min="5883" max="5883" width="12.75" style="95" customWidth="1"/>
    <col min="5884" max="5884" width="13.875" style="95" customWidth="1"/>
    <col min="5885" max="5885" width="14.375" style="95" customWidth="1"/>
    <col min="5886" max="5886" width="12.75" style="95" customWidth="1"/>
    <col min="5887" max="5887" width="13.875" style="95" customWidth="1"/>
    <col min="5888" max="5888" width="14.375" style="95" customWidth="1"/>
    <col min="5889" max="5889" width="12.75" style="95" customWidth="1"/>
    <col min="5890" max="5892" width="7.375" style="95" customWidth="1"/>
    <col min="5893" max="5893" width="10.75" style="95" customWidth="1"/>
    <col min="5894" max="6126" width="9.125" style="95"/>
    <col min="6127" max="6127" width="6.625" style="95" customWidth="1"/>
    <col min="6128" max="6128" width="11.375" style="95" customWidth="1"/>
    <col min="6129" max="6129" width="6.875" style="95" customWidth="1"/>
    <col min="6130" max="6130" width="16.375" style="95" customWidth="1"/>
    <col min="6131" max="6131" width="14.125" style="95" customWidth="1"/>
    <col min="6132" max="6132" width="5.375" style="95" customWidth="1"/>
    <col min="6133" max="6133" width="44.875" style="95" customWidth="1"/>
    <col min="6134" max="6134" width="7.25" style="95" customWidth="1"/>
    <col min="6135" max="6135" width="6.375" style="95" customWidth="1"/>
    <col min="6136" max="6136" width="11.875" style="95" customWidth="1"/>
    <col min="6137" max="6137" width="14.625" style="95" customWidth="1"/>
    <col min="6138" max="6138" width="14.375" style="95" customWidth="1"/>
    <col min="6139" max="6139" width="12.75" style="95" customWidth="1"/>
    <col min="6140" max="6140" width="13.875" style="95" customWidth="1"/>
    <col min="6141" max="6141" width="14.375" style="95" customWidth="1"/>
    <col min="6142" max="6142" width="12.75" style="95" customWidth="1"/>
    <col min="6143" max="6143" width="13.875" style="95" customWidth="1"/>
    <col min="6144" max="6144" width="14.375" style="95" customWidth="1"/>
    <col min="6145" max="6145" width="12.75" style="95" customWidth="1"/>
    <col min="6146" max="6148" width="7.375" style="95" customWidth="1"/>
    <col min="6149" max="6149" width="10.75" style="95" customWidth="1"/>
    <col min="6150" max="6382" width="9.125" style="95"/>
    <col min="6383" max="6383" width="6.625" style="95" customWidth="1"/>
    <col min="6384" max="6384" width="11.375" style="95" customWidth="1"/>
    <col min="6385" max="6385" width="6.875" style="95" customWidth="1"/>
    <col min="6386" max="6386" width="16.375" style="95" customWidth="1"/>
    <col min="6387" max="6387" width="14.125" style="95" customWidth="1"/>
    <col min="6388" max="6388" width="5.375" style="95" customWidth="1"/>
    <col min="6389" max="6389" width="44.875" style="95" customWidth="1"/>
    <col min="6390" max="6390" width="7.25" style="95" customWidth="1"/>
    <col min="6391" max="6391" width="6.375" style="95" customWidth="1"/>
    <col min="6392" max="6392" width="11.875" style="95" customWidth="1"/>
    <col min="6393" max="6393" width="14.625" style="95" customWidth="1"/>
    <col min="6394" max="6394" width="14.375" style="95" customWidth="1"/>
    <col min="6395" max="6395" width="12.75" style="95" customWidth="1"/>
    <col min="6396" max="6396" width="13.875" style="95" customWidth="1"/>
    <col min="6397" max="6397" width="14.375" style="95" customWidth="1"/>
    <col min="6398" max="6398" width="12.75" style="95" customWidth="1"/>
    <col min="6399" max="6399" width="13.875" style="95" customWidth="1"/>
    <col min="6400" max="6400" width="14.375" style="95" customWidth="1"/>
    <col min="6401" max="6401" width="12.75" style="95" customWidth="1"/>
    <col min="6402" max="6404" width="7.375" style="95" customWidth="1"/>
    <col min="6405" max="6405" width="10.75" style="95" customWidth="1"/>
    <col min="6406" max="6638" width="9.125" style="95"/>
    <col min="6639" max="6639" width="6.625" style="95" customWidth="1"/>
    <col min="6640" max="6640" width="11.375" style="95" customWidth="1"/>
    <col min="6641" max="6641" width="6.875" style="95" customWidth="1"/>
    <col min="6642" max="6642" width="16.375" style="95" customWidth="1"/>
    <col min="6643" max="6643" width="14.125" style="95" customWidth="1"/>
    <col min="6644" max="6644" width="5.375" style="95" customWidth="1"/>
    <col min="6645" max="6645" width="44.875" style="95" customWidth="1"/>
    <col min="6646" max="6646" width="7.25" style="95" customWidth="1"/>
    <col min="6647" max="6647" width="6.375" style="95" customWidth="1"/>
    <col min="6648" max="6648" width="11.875" style="95" customWidth="1"/>
    <col min="6649" max="6649" width="14.625" style="95" customWidth="1"/>
    <col min="6650" max="6650" width="14.375" style="95" customWidth="1"/>
    <col min="6651" max="6651" width="12.75" style="95" customWidth="1"/>
    <col min="6652" max="6652" width="13.875" style="95" customWidth="1"/>
    <col min="6653" max="6653" width="14.375" style="95" customWidth="1"/>
    <col min="6654" max="6654" width="12.75" style="95" customWidth="1"/>
    <col min="6655" max="6655" width="13.875" style="95" customWidth="1"/>
    <col min="6656" max="6656" width="14.375" style="95" customWidth="1"/>
    <col min="6657" max="6657" width="12.75" style="95" customWidth="1"/>
    <col min="6658" max="6660" width="7.375" style="95" customWidth="1"/>
    <col min="6661" max="6661" width="10.75" style="95" customWidth="1"/>
    <col min="6662" max="6894" width="9.125" style="95"/>
    <col min="6895" max="6895" width="6.625" style="95" customWidth="1"/>
    <col min="6896" max="6896" width="11.375" style="95" customWidth="1"/>
    <col min="6897" max="6897" width="6.875" style="95" customWidth="1"/>
    <col min="6898" max="6898" width="16.375" style="95" customWidth="1"/>
    <col min="6899" max="6899" width="14.125" style="95" customWidth="1"/>
    <col min="6900" max="6900" width="5.375" style="95" customWidth="1"/>
    <col min="6901" max="6901" width="44.875" style="95" customWidth="1"/>
    <col min="6902" max="6902" width="7.25" style="95" customWidth="1"/>
    <col min="6903" max="6903" width="6.375" style="95" customWidth="1"/>
    <col min="6904" max="6904" width="11.875" style="95" customWidth="1"/>
    <col min="6905" max="6905" width="14.625" style="95" customWidth="1"/>
    <col min="6906" max="6906" width="14.375" style="95" customWidth="1"/>
    <col min="6907" max="6907" width="12.75" style="95" customWidth="1"/>
    <col min="6908" max="6908" width="13.875" style="95" customWidth="1"/>
    <col min="6909" max="6909" width="14.375" style="95" customWidth="1"/>
    <col min="6910" max="6910" width="12.75" style="95" customWidth="1"/>
    <col min="6911" max="6911" width="13.875" style="95" customWidth="1"/>
    <col min="6912" max="6912" width="14.375" style="95" customWidth="1"/>
    <col min="6913" max="6913" width="12.75" style="95" customWidth="1"/>
    <col min="6914" max="6916" width="7.375" style="95" customWidth="1"/>
    <col min="6917" max="6917" width="10.75" style="95" customWidth="1"/>
    <col min="6918" max="7150" width="9.125" style="95"/>
    <col min="7151" max="7151" width="6.625" style="95" customWidth="1"/>
    <col min="7152" max="7152" width="11.375" style="95" customWidth="1"/>
    <col min="7153" max="7153" width="6.875" style="95" customWidth="1"/>
    <col min="7154" max="7154" width="16.375" style="95" customWidth="1"/>
    <col min="7155" max="7155" width="14.125" style="95" customWidth="1"/>
    <col min="7156" max="7156" width="5.375" style="95" customWidth="1"/>
    <col min="7157" max="7157" width="44.875" style="95" customWidth="1"/>
    <col min="7158" max="7158" width="7.25" style="95" customWidth="1"/>
    <col min="7159" max="7159" width="6.375" style="95" customWidth="1"/>
    <col min="7160" max="7160" width="11.875" style="95" customWidth="1"/>
    <col min="7161" max="7161" width="14.625" style="95" customWidth="1"/>
    <col min="7162" max="7162" width="14.375" style="95" customWidth="1"/>
    <col min="7163" max="7163" width="12.75" style="95" customWidth="1"/>
    <col min="7164" max="7164" width="13.875" style="95" customWidth="1"/>
    <col min="7165" max="7165" width="14.375" style="95" customWidth="1"/>
    <col min="7166" max="7166" width="12.75" style="95" customWidth="1"/>
    <col min="7167" max="7167" width="13.875" style="95" customWidth="1"/>
    <col min="7168" max="7168" width="14.375" style="95" customWidth="1"/>
    <col min="7169" max="7169" width="12.75" style="95" customWidth="1"/>
    <col min="7170" max="7172" width="7.375" style="95" customWidth="1"/>
    <col min="7173" max="7173" width="10.75" style="95" customWidth="1"/>
    <col min="7174" max="7406" width="9.125" style="95"/>
    <col min="7407" max="7407" width="6.625" style="95" customWidth="1"/>
    <col min="7408" max="7408" width="11.375" style="95" customWidth="1"/>
    <col min="7409" max="7409" width="6.875" style="95" customWidth="1"/>
    <col min="7410" max="7410" width="16.375" style="95" customWidth="1"/>
    <col min="7411" max="7411" width="14.125" style="95" customWidth="1"/>
    <col min="7412" max="7412" width="5.375" style="95" customWidth="1"/>
    <col min="7413" max="7413" width="44.875" style="95" customWidth="1"/>
    <col min="7414" max="7414" width="7.25" style="95" customWidth="1"/>
    <col min="7415" max="7415" width="6.375" style="95" customWidth="1"/>
    <col min="7416" max="7416" width="11.875" style="95" customWidth="1"/>
    <col min="7417" max="7417" width="14.625" style="95" customWidth="1"/>
    <col min="7418" max="7418" width="14.375" style="95" customWidth="1"/>
    <col min="7419" max="7419" width="12.75" style="95" customWidth="1"/>
    <col min="7420" max="7420" width="13.875" style="95" customWidth="1"/>
    <col min="7421" max="7421" width="14.375" style="95" customWidth="1"/>
    <col min="7422" max="7422" width="12.75" style="95" customWidth="1"/>
    <col min="7423" max="7423" width="13.875" style="95" customWidth="1"/>
    <col min="7424" max="7424" width="14.375" style="95" customWidth="1"/>
    <col min="7425" max="7425" width="12.75" style="95" customWidth="1"/>
    <col min="7426" max="7428" width="7.375" style="95" customWidth="1"/>
    <col min="7429" max="7429" width="10.75" style="95" customWidth="1"/>
    <col min="7430" max="7662" width="9.125" style="95"/>
    <col min="7663" max="7663" width="6.625" style="95" customWidth="1"/>
    <col min="7664" max="7664" width="11.375" style="95" customWidth="1"/>
    <col min="7665" max="7665" width="6.875" style="95" customWidth="1"/>
    <col min="7666" max="7666" width="16.375" style="95" customWidth="1"/>
    <col min="7667" max="7667" width="14.125" style="95" customWidth="1"/>
    <col min="7668" max="7668" width="5.375" style="95" customWidth="1"/>
    <col min="7669" max="7669" width="44.875" style="95" customWidth="1"/>
    <col min="7670" max="7670" width="7.25" style="95" customWidth="1"/>
    <col min="7671" max="7671" width="6.375" style="95" customWidth="1"/>
    <col min="7672" max="7672" width="11.875" style="95" customWidth="1"/>
    <col min="7673" max="7673" width="14.625" style="95" customWidth="1"/>
    <col min="7674" max="7674" width="14.375" style="95" customWidth="1"/>
    <col min="7675" max="7675" width="12.75" style="95" customWidth="1"/>
    <col min="7676" max="7676" width="13.875" style="95" customWidth="1"/>
    <col min="7677" max="7677" width="14.375" style="95" customWidth="1"/>
    <col min="7678" max="7678" width="12.75" style="95" customWidth="1"/>
    <col min="7679" max="7679" width="13.875" style="95" customWidth="1"/>
    <col min="7680" max="7680" width="14.375" style="95" customWidth="1"/>
    <col min="7681" max="7681" width="12.75" style="95" customWidth="1"/>
    <col min="7682" max="7684" width="7.375" style="95" customWidth="1"/>
    <col min="7685" max="7685" width="10.75" style="95" customWidth="1"/>
    <col min="7686" max="7918" width="9.125" style="95"/>
    <col min="7919" max="7919" width="6.625" style="95" customWidth="1"/>
    <col min="7920" max="7920" width="11.375" style="95" customWidth="1"/>
    <col min="7921" max="7921" width="6.875" style="95" customWidth="1"/>
    <col min="7922" max="7922" width="16.375" style="95" customWidth="1"/>
    <col min="7923" max="7923" width="14.125" style="95" customWidth="1"/>
    <col min="7924" max="7924" width="5.375" style="95" customWidth="1"/>
    <col min="7925" max="7925" width="44.875" style="95" customWidth="1"/>
    <col min="7926" max="7926" width="7.25" style="95" customWidth="1"/>
    <col min="7927" max="7927" width="6.375" style="95" customWidth="1"/>
    <col min="7928" max="7928" width="11.875" style="95" customWidth="1"/>
    <col min="7929" max="7929" width="14.625" style="95" customWidth="1"/>
    <col min="7930" max="7930" width="14.375" style="95" customWidth="1"/>
    <col min="7931" max="7931" width="12.75" style="95" customWidth="1"/>
    <col min="7932" max="7932" width="13.875" style="95" customWidth="1"/>
    <col min="7933" max="7933" width="14.375" style="95" customWidth="1"/>
    <col min="7934" max="7934" width="12.75" style="95" customWidth="1"/>
    <col min="7935" max="7935" width="13.875" style="95" customWidth="1"/>
    <col min="7936" max="7936" width="14.375" style="95" customWidth="1"/>
    <col min="7937" max="7937" width="12.75" style="95" customWidth="1"/>
    <col min="7938" max="7940" width="7.375" style="95" customWidth="1"/>
    <col min="7941" max="7941" width="10.75" style="95" customWidth="1"/>
    <col min="7942" max="8174" width="9.125" style="95"/>
    <col min="8175" max="8175" width="6.625" style="95" customWidth="1"/>
    <col min="8176" max="8176" width="11.375" style="95" customWidth="1"/>
    <col min="8177" max="8177" width="6.875" style="95" customWidth="1"/>
    <col min="8178" max="8178" width="16.375" style="95" customWidth="1"/>
    <col min="8179" max="8179" width="14.125" style="95" customWidth="1"/>
    <col min="8180" max="8180" width="5.375" style="95" customWidth="1"/>
    <col min="8181" max="8181" width="44.875" style="95" customWidth="1"/>
    <col min="8182" max="8182" width="7.25" style="95" customWidth="1"/>
    <col min="8183" max="8183" width="6.375" style="95" customWidth="1"/>
    <col min="8184" max="8184" width="11.875" style="95" customWidth="1"/>
    <col min="8185" max="8185" width="14.625" style="95" customWidth="1"/>
    <col min="8186" max="8186" width="14.375" style="95" customWidth="1"/>
    <col min="8187" max="8187" width="12.75" style="95" customWidth="1"/>
    <col min="8188" max="8188" width="13.875" style="95" customWidth="1"/>
    <col min="8189" max="8189" width="14.375" style="95" customWidth="1"/>
    <col min="8190" max="8190" width="12.75" style="95" customWidth="1"/>
    <col min="8191" max="8191" width="13.875" style="95" customWidth="1"/>
    <col min="8192" max="8192" width="14.375" style="95" customWidth="1"/>
    <col min="8193" max="8193" width="12.75" style="95" customWidth="1"/>
    <col min="8194" max="8196" width="7.375" style="95" customWidth="1"/>
    <col min="8197" max="8197" width="10.75" style="95" customWidth="1"/>
    <col min="8198" max="8430" width="9.125" style="95"/>
    <col min="8431" max="8431" width="6.625" style="95" customWidth="1"/>
    <col min="8432" max="8432" width="11.375" style="95" customWidth="1"/>
    <col min="8433" max="8433" width="6.875" style="95" customWidth="1"/>
    <col min="8434" max="8434" width="16.375" style="95" customWidth="1"/>
    <col min="8435" max="8435" width="14.125" style="95" customWidth="1"/>
    <col min="8436" max="8436" width="5.375" style="95" customWidth="1"/>
    <col min="8437" max="8437" width="44.875" style="95" customWidth="1"/>
    <col min="8438" max="8438" width="7.25" style="95" customWidth="1"/>
    <col min="8439" max="8439" width="6.375" style="95" customWidth="1"/>
    <col min="8440" max="8440" width="11.875" style="95" customWidth="1"/>
    <col min="8441" max="8441" width="14.625" style="95" customWidth="1"/>
    <col min="8442" max="8442" width="14.375" style="95" customWidth="1"/>
    <col min="8443" max="8443" width="12.75" style="95" customWidth="1"/>
    <col min="8444" max="8444" width="13.875" style="95" customWidth="1"/>
    <col min="8445" max="8445" width="14.375" style="95" customWidth="1"/>
    <col min="8446" max="8446" width="12.75" style="95" customWidth="1"/>
    <col min="8447" max="8447" width="13.875" style="95" customWidth="1"/>
    <col min="8448" max="8448" width="14.375" style="95" customWidth="1"/>
    <col min="8449" max="8449" width="12.75" style="95" customWidth="1"/>
    <col min="8450" max="8452" width="7.375" style="95" customWidth="1"/>
    <col min="8453" max="8453" width="10.75" style="95" customWidth="1"/>
    <col min="8454" max="8686" width="9.125" style="95"/>
    <col min="8687" max="8687" width="6.625" style="95" customWidth="1"/>
    <col min="8688" max="8688" width="11.375" style="95" customWidth="1"/>
    <col min="8689" max="8689" width="6.875" style="95" customWidth="1"/>
    <col min="8690" max="8690" width="16.375" style="95" customWidth="1"/>
    <col min="8691" max="8691" width="14.125" style="95" customWidth="1"/>
    <col min="8692" max="8692" width="5.375" style="95" customWidth="1"/>
    <col min="8693" max="8693" width="44.875" style="95" customWidth="1"/>
    <col min="8694" max="8694" width="7.25" style="95" customWidth="1"/>
    <col min="8695" max="8695" width="6.375" style="95" customWidth="1"/>
    <col min="8696" max="8696" width="11.875" style="95" customWidth="1"/>
    <col min="8697" max="8697" width="14.625" style="95" customWidth="1"/>
    <col min="8698" max="8698" width="14.375" style="95" customWidth="1"/>
    <col min="8699" max="8699" width="12.75" style="95" customWidth="1"/>
    <col min="8700" max="8700" width="13.875" style="95" customWidth="1"/>
    <col min="8701" max="8701" width="14.375" style="95" customWidth="1"/>
    <col min="8702" max="8702" width="12.75" style="95" customWidth="1"/>
    <col min="8703" max="8703" width="13.875" style="95" customWidth="1"/>
    <col min="8704" max="8704" width="14.375" style="95" customWidth="1"/>
    <col min="8705" max="8705" width="12.75" style="95" customWidth="1"/>
    <col min="8706" max="8708" width="7.375" style="95" customWidth="1"/>
    <col min="8709" max="8709" width="10.75" style="95" customWidth="1"/>
    <col min="8710" max="8942" width="9.125" style="95"/>
    <col min="8943" max="8943" width="6.625" style="95" customWidth="1"/>
    <col min="8944" max="8944" width="11.375" style="95" customWidth="1"/>
    <col min="8945" max="8945" width="6.875" style="95" customWidth="1"/>
    <col min="8946" max="8946" width="16.375" style="95" customWidth="1"/>
    <col min="8947" max="8947" width="14.125" style="95" customWidth="1"/>
    <col min="8948" max="8948" width="5.375" style="95" customWidth="1"/>
    <col min="8949" max="8949" width="44.875" style="95" customWidth="1"/>
    <col min="8950" max="8950" width="7.25" style="95" customWidth="1"/>
    <col min="8951" max="8951" width="6.375" style="95" customWidth="1"/>
    <col min="8952" max="8952" width="11.875" style="95" customWidth="1"/>
    <col min="8953" max="8953" width="14.625" style="95" customWidth="1"/>
    <col min="8954" max="8954" width="14.375" style="95" customWidth="1"/>
    <col min="8955" max="8955" width="12.75" style="95" customWidth="1"/>
    <col min="8956" max="8956" width="13.875" style="95" customWidth="1"/>
    <col min="8957" max="8957" width="14.375" style="95" customWidth="1"/>
    <col min="8958" max="8958" width="12.75" style="95" customWidth="1"/>
    <col min="8959" max="8959" width="13.875" style="95" customWidth="1"/>
    <col min="8960" max="8960" width="14.375" style="95" customWidth="1"/>
    <col min="8961" max="8961" width="12.75" style="95" customWidth="1"/>
    <col min="8962" max="8964" width="7.375" style="95" customWidth="1"/>
    <col min="8965" max="8965" width="10.75" style="95" customWidth="1"/>
    <col min="8966" max="9198" width="9.125" style="95"/>
    <col min="9199" max="9199" width="6.625" style="95" customWidth="1"/>
    <col min="9200" max="9200" width="11.375" style="95" customWidth="1"/>
    <col min="9201" max="9201" width="6.875" style="95" customWidth="1"/>
    <col min="9202" max="9202" width="16.375" style="95" customWidth="1"/>
    <col min="9203" max="9203" width="14.125" style="95" customWidth="1"/>
    <col min="9204" max="9204" width="5.375" style="95" customWidth="1"/>
    <col min="9205" max="9205" width="44.875" style="95" customWidth="1"/>
    <col min="9206" max="9206" width="7.25" style="95" customWidth="1"/>
    <col min="9207" max="9207" width="6.375" style="95" customWidth="1"/>
    <col min="9208" max="9208" width="11.875" style="95" customWidth="1"/>
    <col min="9209" max="9209" width="14.625" style="95" customWidth="1"/>
    <col min="9210" max="9210" width="14.375" style="95" customWidth="1"/>
    <col min="9211" max="9211" width="12.75" style="95" customWidth="1"/>
    <col min="9212" max="9212" width="13.875" style="95" customWidth="1"/>
    <col min="9213" max="9213" width="14.375" style="95" customWidth="1"/>
    <col min="9214" max="9214" width="12.75" style="95" customWidth="1"/>
    <col min="9215" max="9215" width="13.875" style="95" customWidth="1"/>
    <col min="9216" max="9216" width="14.375" style="95" customWidth="1"/>
    <col min="9217" max="9217" width="12.75" style="95" customWidth="1"/>
    <col min="9218" max="9220" width="7.375" style="95" customWidth="1"/>
    <col min="9221" max="9221" width="10.75" style="95" customWidth="1"/>
    <col min="9222" max="9454" width="9.125" style="95"/>
    <col min="9455" max="9455" width="6.625" style="95" customWidth="1"/>
    <col min="9456" max="9456" width="11.375" style="95" customWidth="1"/>
    <col min="9457" max="9457" width="6.875" style="95" customWidth="1"/>
    <col min="9458" max="9458" width="16.375" style="95" customWidth="1"/>
    <col min="9459" max="9459" width="14.125" style="95" customWidth="1"/>
    <col min="9460" max="9460" width="5.375" style="95" customWidth="1"/>
    <col min="9461" max="9461" width="44.875" style="95" customWidth="1"/>
    <col min="9462" max="9462" width="7.25" style="95" customWidth="1"/>
    <col min="9463" max="9463" width="6.375" style="95" customWidth="1"/>
    <col min="9464" max="9464" width="11.875" style="95" customWidth="1"/>
    <col min="9465" max="9465" width="14.625" style="95" customWidth="1"/>
    <col min="9466" max="9466" width="14.375" style="95" customWidth="1"/>
    <col min="9467" max="9467" width="12.75" style="95" customWidth="1"/>
    <col min="9468" max="9468" width="13.875" style="95" customWidth="1"/>
    <col min="9469" max="9469" width="14.375" style="95" customWidth="1"/>
    <col min="9470" max="9470" width="12.75" style="95" customWidth="1"/>
    <col min="9471" max="9471" width="13.875" style="95" customWidth="1"/>
    <col min="9472" max="9472" width="14.375" style="95" customWidth="1"/>
    <col min="9473" max="9473" width="12.75" style="95" customWidth="1"/>
    <col min="9474" max="9476" width="7.375" style="95" customWidth="1"/>
    <col min="9477" max="9477" width="10.75" style="95" customWidth="1"/>
    <col min="9478" max="9710" width="9.125" style="95"/>
    <col min="9711" max="9711" width="6.625" style="95" customWidth="1"/>
    <col min="9712" max="9712" width="11.375" style="95" customWidth="1"/>
    <col min="9713" max="9713" width="6.875" style="95" customWidth="1"/>
    <col min="9714" max="9714" width="16.375" style="95" customWidth="1"/>
    <col min="9715" max="9715" width="14.125" style="95" customWidth="1"/>
    <col min="9716" max="9716" width="5.375" style="95" customWidth="1"/>
    <col min="9717" max="9717" width="44.875" style="95" customWidth="1"/>
    <col min="9718" max="9718" width="7.25" style="95" customWidth="1"/>
    <col min="9719" max="9719" width="6.375" style="95" customWidth="1"/>
    <col min="9720" max="9720" width="11.875" style="95" customWidth="1"/>
    <col min="9721" max="9721" width="14.625" style="95" customWidth="1"/>
    <col min="9722" max="9722" width="14.375" style="95" customWidth="1"/>
    <col min="9723" max="9723" width="12.75" style="95" customWidth="1"/>
    <col min="9724" max="9724" width="13.875" style="95" customWidth="1"/>
    <col min="9725" max="9725" width="14.375" style="95" customWidth="1"/>
    <col min="9726" max="9726" width="12.75" style="95" customWidth="1"/>
    <col min="9727" max="9727" width="13.875" style="95" customWidth="1"/>
    <col min="9728" max="9728" width="14.375" style="95" customWidth="1"/>
    <col min="9729" max="9729" width="12.75" style="95" customWidth="1"/>
    <col min="9730" max="9732" width="7.375" style="95" customWidth="1"/>
    <col min="9733" max="9733" width="10.75" style="95" customWidth="1"/>
    <col min="9734" max="9966" width="9.125" style="95"/>
    <col min="9967" max="9967" width="6.625" style="95" customWidth="1"/>
    <col min="9968" max="9968" width="11.375" style="95" customWidth="1"/>
    <col min="9969" max="9969" width="6.875" style="95" customWidth="1"/>
    <col min="9970" max="9970" width="16.375" style="95" customWidth="1"/>
    <col min="9971" max="9971" width="14.125" style="95" customWidth="1"/>
    <col min="9972" max="9972" width="5.375" style="95" customWidth="1"/>
    <col min="9973" max="9973" width="44.875" style="95" customWidth="1"/>
    <col min="9974" max="9974" width="7.25" style="95" customWidth="1"/>
    <col min="9975" max="9975" width="6.375" style="95" customWidth="1"/>
    <col min="9976" max="9976" width="11.875" style="95" customWidth="1"/>
    <col min="9977" max="9977" width="14.625" style="95" customWidth="1"/>
    <col min="9978" max="9978" width="14.375" style="95" customWidth="1"/>
    <col min="9979" max="9979" width="12.75" style="95" customWidth="1"/>
    <col min="9980" max="9980" width="13.875" style="95" customWidth="1"/>
    <col min="9981" max="9981" width="14.375" style="95" customWidth="1"/>
    <col min="9982" max="9982" width="12.75" style="95" customWidth="1"/>
    <col min="9983" max="9983" width="13.875" style="95" customWidth="1"/>
    <col min="9984" max="9984" width="14.375" style="95" customWidth="1"/>
    <col min="9985" max="9985" width="12.75" style="95" customWidth="1"/>
    <col min="9986" max="9988" width="7.375" style="95" customWidth="1"/>
    <col min="9989" max="9989" width="10.75" style="95" customWidth="1"/>
    <col min="9990" max="10222" width="9.125" style="95"/>
    <col min="10223" max="10223" width="6.625" style="95" customWidth="1"/>
    <col min="10224" max="10224" width="11.375" style="95" customWidth="1"/>
    <col min="10225" max="10225" width="6.875" style="95" customWidth="1"/>
    <col min="10226" max="10226" width="16.375" style="95" customWidth="1"/>
    <col min="10227" max="10227" width="14.125" style="95" customWidth="1"/>
    <col min="10228" max="10228" width="5.375" style="95" customWidth="1"/>
    <col min="10229" max="10229" width="44.875" style="95" customWidth="1"/>
    <col min="10230" max="10230" width="7.25" style="95" customWidth="1"/>
    <col min="10231" max="10231" width="6.375" style="95" customWidth="1"/>
    <col min="10232" max="10232" width="11.875" style="95" customWidth="1"/>
    <col min="10233" max="10233" width="14.625" style="95" customWidth="1"/>
    <col min="10234" max="10234" width="14.375" style="95" customWidth="1"/>
    <col min="10235" max="10235" width="12.75" style="95" customWidth="1"/>
    <col min="10236" max="10236" width="13.875" style="95" customWidth="1"/>
    <col min="10237" max="10237" width="14.375" style="95" customWidth="1"/>
    <col min="10238" max="10238" width="12.75" style="95" customWidth="1"/>
    <col min="10239" max="10239" width="13.875" style="95" customWidth="1"/>
    <col min="10240" max="10240" width="14.375" style="95" customWidth="1"/>
    <col min="10241" max="10241" width="12.75" style="95" customWidth="1"/>
    <col min="10242" max="10244" width="7.375" style="95" customWidth="1"/>
    <col min="10245" max="10245" width="10.75" style="95" customWidth="1"/>
    <col min="10246" max="10478" width="9.125" style="95"/>
    <col min="10479" max="10479" width="6.625" style="95" customWidth="1"/>
    <col min="10480" max="10480" width="11.375" style="95" customWidth="1"/>
    <col min="10481" max="10481" width="6.875" style="95" customWidth="1"/>
    <col min="10482" max="10482" width="16.375" style="95" customWidth="1"/>
    <col min="10483" max="10483" width="14.125" style="95" customWidth="1"/>
    <col min="10484" max="10484" width="5.375" style="95" customWidth="1"/>
    <col min="10485" max="10485" width="44.875" style="95" customWidth="1"/>
    <col min="10486" max="10486" width="7.25" style="95" customWidth="1"/>
    <col min="10487" max="10487" width="6.375" style="95" customWidth="1"/>
    <col min="10488" max="10488" width="11.875" style="95" customWidth="1"/>
    <col min="10489" max="10489" width="14.625" style="95" customWidth="1"/>
    <col min="10490" max="10490" width="14.375" style="95" customWidth="1"/>
    <col min="10491" max="10491" width="12.75" style="95" customWidth="1"/>
    <col min="10492" max="10492" width="13.875" style="95" customWidth="1"/>
    <col min="10493" max="10493" width="14.375" style="95" customWidth="1"/>
    <col min="10494" max="10494" width="12.75" style="95" customWidth="1"/>
    <col min="10495" max="10495" width="13.875" style="95" customWidth="1"/>
    <col min="10496" max="10496" width="14.375" style="95" customWidth="1"/>
    <col min="10497" max="10497" width="12.75" style="95" customWidth="1"/>
    <col min="10498" max="10500" width="7.375" style="95" customWidth="1"/>
    <col min="10501" max="10501" width="10.75" style="95" customWidth="1"/>
    <col min="10502" max="10734" width="9.125" style="95"/>
    <col min="10735" max="10735" width="6.625" style="95" customWidth="1"/>
    <col min="10736" max="10736" width="11.375" style="95" customWidth="1"/>
    <col min="10737" max="10737" width="6.875" style="95" customWidth="1"/>
    <col min="10738" max="10738" width="16.375" style="95" customWidth="1"/>
    <col min="10739" max="10739" width="14.125" style="95" customWidth="1"/>
    <col min="10740" max="10740" width="5.375" style="95" customWidth="1"/>
    <col min="10741" max="10741" width="44.875" style="95" customWidth="1"/>
    <col min="10742" max="10742" width="7.25" style="95" customWidth="1"/>
    <col min="10743" max="10743" width="6.375" style="95" customWidth="1"/>
    <col min="10744" max="10744" width="11.875" style="95" customWidth="1"/>
    <col min="10745" max="10745" width="14.625" style="95" customWidth="1"/>
    <col min="10746" max="10746" width="14.375" style="95" customWidth="1"/>
    <col min="10747" max="10747" width="12.75" style="95" customWidth="1"/>
    <col min="10748" max="10748" width="13.875" style="95" customWidth="1"/>
    <col min="10749" max="10749" width="14.375" style="95" customWidth="1"/>
    <col min="10750" max="10750" width="12.75" style="95" customWidth="1"/>
    <col min="10751" max="10751" width="13.875" style="95" customWidth="1"/>
    <col min="10752" max="10752" width="14.375" style="95" customWidth="1"/>
    <col min="10753" max="10753" width="12.75" style="95" customWidth="1"/>
    <col min="10754" max="10756" width="7.375" style="95" customWidth="1"/>
    <col min="10757" max="10757" width="10.75" style="95" customWidth="1"/>
    <col min="10758" max="10990" width="9.125" style="95"/>
    <col min="10991" max="10991" width="6.625" style="95" customWidth="1"/>
    <col min="10992" max="10992" width="11.375" style="95" customWidth="1"/>
    <col min="10993" max="10993" width="6.875" style="95" customWidth="1"/>
    <col min="10994" max="10994" width="16.375" style="95" customWidth="1"/>
    <col min="10995" max="10995" width="14.125" style="95" customWidth="1"/>
    <col min="10996" max="10996" width="5.375" style="95" customWidth="1"/>
    <col min="10997" max="10997" width="44.875" style="95" customWidth="1"/>
    <col min="10998" max="10998" width="7.25" style="95" customWidth="1"/>
    <col min="10999" max="10999" width="6.375" style="95" customWidth="1"/>
    <col min="11000" max="11000" width="11.875" style="95" customWidth="1"/>
    <col min="11001" max="11001" width="14.625" style="95" customWidth="1"/>
    <col min="11002" max="11002" width="14.375" style="95" customWidth="1"/>
    <col min="11003" max="11003" width="12.75" style="95" customWidth="1"/>
    <col min="11004" max="11004" width="13.875" style="95" customWidth="1"/>
    <col min="11005" max="11005" width="14.375" style="95" customWidth="1"/>
    <col min="11006" max="11006" width="12.75" style="95" customWidth="1"/>
    <col min="11007" max="11007" width="13.875" style="95" customWidth="1"/>
    <col min="11008" max="11008" width="14.375" style="95" customWidth="1"/>
    <col min="11009" max="11009" width="12.75" style="95" customWidth="1"/>
    <col min="11010" max="11012" width="7.375" style="95" customWidth="1"/>
    <col min="11013" max="11013" width="10.75" style="95" customWidth="1"/>
    <col min="11014" max="11246" width="9.125" style="95"/>
    <col min="11247" max="11247" width="6.625" style="95" customWidth="1"/>
    <col min="11248" max="11248" width="11.375" style="95" customWidth="1"/>
    <col min="11249" max="11249" width="6.875" style="95" customWidth="1"/>
    <col min="11250" max="11250" width="16.375" style="95" customWidth="1"/>
    <col min="11251" max="11251" width="14.125" style="95" customWidth="1"/>
    <col min="11252" max="11252" width="5.375" style="95" customWidth="1"/>
    <col min="11253" max="11253" width="44.875" style="95" customWidth="1"/>
    <col min="11254" max="11254" width="7.25" style="95" customWidth="1"/>
    <col min="11255" max="11255" width="6.375" style="95" customWidth="1"/>
    <col min="11256" max="11256" width="11.875" style="95" customWidth="1"/>
    <col min="11257" max="11257" width="14.625" style="95" customWidth="1"/>
    <col min="11258" max="11258" width="14.375" style="95" customWidth="1"/>
    <col min="11259" max="11259" width="12.75" style="95" customWidth="1"/>
    <col min="11260" max="11260" width="13.875" style="95" customWidth="1"/>
    <col min="11261" max="11261" width="14.375" style="95" customWidth="1"/>
    <col min="11262" max="11262" width="12.75" style="95" customWidth="1"/>
    <col min="11263" max="11263" width="13.875" style="95" customWidth="1"/>
    <col min="11264" max="11264" width="14.375" style="95" customWidth="1"/>
    <col min="11265" max="11265" width="12.75" style="95" customWidth="1"/>
    <col min="11266" max="11268" width="7.375" style="95" customWidth="1"/>
    <col min="11269" max="11269" width="10.75" style="95" customWidth="1"/>
    <col min="11270" max="11502" width="9.125" style="95"/>
    <col min="11503" max="11503" width="6.625" style="95" customWidth="1"/>
    <col min="11504" max="11504" width="11.375" style="95" customWidth="1"/>
    <col min="11505" max="11505" width="6.875" style="95" customWidth="1"/>
    <col min="11506" max="11506" width="16.375" style="95" customWidth="1"/>
    <col min="11507" max="11507" width="14.125" style="95" customWidth="1"/>
    <col min="11508" max="11508" width="5.375" style="95" customWidth="1"/>
    <col min="11509" max="11509" width="44.875" style="95" customWidth="1"/>
    <col min="11510" max="11510" width="7.25" style="95" customWidth="1"/>
    <col min="11511" max="11511" width="6.375" style="95" customWidth="1"/>
    <col min="11512" max="11512" width="11.875" style="95" customWidth="1"/>
    <col min="11513" max="11513" width="14.625" style="95" customWidth="1"/>
    <col min="11514" max="11514" width="14.375" style="95" customWidth="1"/>
    <col min="11515" max="11515" width="12.75" style="95" customWidth="1"/>
    <col min="11516" max="11516" width="13.875" style="95" customWidth="1"/>
    <col min="11517" max="11517" width="14.375" style="95" customWidth="1"/>
    <col min="11518" max="11518" width="12.75" style="95" customWidth="1"/>
    <col min="11519" max="11519" width="13.875" style="95" customWidth="1"/>
    <col min="11520" max="11520" width="14.375" style="95" customWidth="1"/>
    <col min="11521" max="11521" width="12.75" style="95" customWidth="1"/>
    <col min="11522" max="11524" width="7.375" style="95" customWidth="1"/>
    <col min="11525" max="11525" width="10.75" style="95" customWidth="1"/>
    <col min="11526" max="11758" width="9.125" style="95"/>
    <col min="11759" max="11759" width="6.625" style="95" customWidth="1"/>
    <col min="11760" max="11760" width="11.375" style="95" customWidth="1"/>
    <col min="11761" max="11761" width="6.875" style="95" customWidth="1"/>
    <col min="11762" max="11762" width="16.375" style="95" customWidth="1"/>
    <col min="11763" max="11763" width="14.125" style="95" customWidth="1"/>
    <col min="11764" max="11764" width="5.375" style="95" customWidth="1"/>
    <col min="11765" max="11765" width="44.875" style="95" customWidth="1"/>
    <col min="11766" max="11766" width="7.25" style="95" customWidth="1"/>
    <col min="11767" max="11767" width="6.375" style="95" customWidth="1"/>
    <col min="11768" max="11768" width="11.875" style="95" customWidth="1"/>
    <col min="11769" max="11769" width="14.625" style="95" customWidth="1"/>
    <col min="11770" max="11770" width="14.375" style="95" customWidth="1"/>
    <col min="11771" max="11771" width="12.75" style="95" customWidth="1"/>
    <col min="11772" max="11772" width="13.875" style="95" customWidth="1"/>
    <col min="11773" max="11773" width="14.375" style="95" customWidth="1"/>
    <col min="11774" max="11774" width="12.75" style="95" customWidth="1"/>
    <col min="11775" max="11775" width="13.875" style="95" customWidth="1"/>
    <col min="11776" max="11776" width="14.375" style="95" customWidth="1"/>
    <col min="11777" max="11777" width="12.75" style="95" customWidth="1"/>
    <col min="11778" max="11780" width="7.375" style="95" customWidth="1"/>
    <col min="11781" max="11781" width="10.75" style="95" customWidth="1"/>
    <col min="11782" max="12014" width="9.125" style="95"/>
    <col min="12015" max="12015" width="6.625" style="95" customWidth="1"/>
    <col min="12016" max="12016" width="11.375" style="95" customWidth="1"/>
    <col min="12017" max="12017" width="6.875" style="95" customWidth="1"/>
    <col min="12018" max="12018" width="16.375" style="95" customWidth="1"/>
    <col min="12019" max="12019" width="14.125" style="95" customWidth="1"/>
    <col min="12020" max="12020" width="5.375" style="95" customWidth="1"/>
    <col min="12021" max="12021" width="44.875" style="95" customWidth="1"/>
    <col min="12022" max="12022" width="7.25" style="95" customWidth="1"/>
    <col min="12023" max="12023" width="6.375" style="95" customWidth="1"/>
    <col min="12024" max="12024" width="11.875" style="95" customWidth="1"/>
    <col min="12025" max="12025" width="14.625" style="95" customWidth="1"/>
    <col min="12026" max="12026" width="14.375" style="95" customWidth="1"/>
    <col min="12027" max="12027" width="12.75" style="95" customWidth="1"/>
    <col min="12028" max="12028" width="13.875" style="95" customWidth="1"/>
    <col min="12029" max="12029" width="14.375" style="95" customWidth="1"/>
    <col min="12030" max="12030" width="12.75" style="95" customWidth="1"/>
    <col min="12031" max="12031" width="13.875" style="95" customWidth="1"/>
    <col min="12032" max="12032" width="14.375" style="95" customWidth="1"/>
    <col min="12033" max="12033" width="12.75" style="95" customWidth="1"/>
    <col min="12034" max="12036" width="7.375" style="95" customWidth="1"/>
    <col min="12037" max="12037" width="10.75" style="95" customWidth="1"/>
    <col min="12038" max="12270" width="9.125" style="95"/>
    <col min="12271" max="12271" width="6.625" style="95" customWidth="1"/>
    <col min="12272" max="12272" width="11.375" style="95" customWidth="1"/>
    <col min="12273" max="12273" width="6.875" style="95" customWidth="1"/>
    <col min="12274" max="12274" width="16.375" style="95" customWidth="1"/>
    <col min="12275" max="12275" width="14.125" style="95" customWidth="1"/>
    <col min="12276" max="12276" width="5.375" style="95" customWidth="1"/>
    <col min="12277" max="12277" width="44.875" style="95" customWidth="1"/>
    <col min="12278" max="12278" width="7.25" style="95" customWidth="1"/>
    <col min="12279" max="12279" width="6.375" style="95" customWidth="1"/>
    <col min="12280" max="12280" width="11.875" style="95" customWidth="1"/>
    <col min="12281" max="12281" width="14.625" style="95" customWidth="1"/>
    <col min="12282" max="12282" width="14.375" style="95" customWidth="1"/>
    <col min="12283" max="12283" width="12.75" style="95" customWidth="1"/>
    <col min="12284" max="12284" width="13.875" style="95" customWidth="1"/>
    <col min="12285" max="12285" width="14.375" style="95" customWidth="1"/>
    <col min="12286" max="12286" width="12.75" style="95" customWidth="1"/>
    <col min="12287" max="12287" width="13.875" style="95" customWidth="1"/>
    <col min="12288" max="12288" width="14.375" style="95" customWidth="1"/>
    <col min="12289" max="12289" width="12.75" style="95" customWidth="1"/>
    <col min="12290" max="12292" width="7.375" style="95" customWidth="1"/>
    <col min="12293" max="12293" width="10.75" style="95" customWidth="1"/>
    <col min="12294" max="12526" width="9.125" style="95"/>
    <col min="12527" max="12527" width="6.625" style="95" customWidth="1"/>
    <col min="12528" max="12528" width="11.375" style="95" customWidth="1"/>
    <col min="12529" max="12529" width="6.875" style="95" customWidth="1"/>
    <col min="12530" max="12530" width="16.375" style="95" customWidth="1"/>
    <col min="12531" max="12531" width="14.125" style="95" customWidth="1"/>
    <col min="12532" max="12532" width="5.375" style="95" customWidth="1"/>
    <col min="12533" max="12533" width="44.875" style="95" customWidth="1"/>
    <col min="12534" max="12534" width="7.25" style="95" customWidth="1"/>
    <col min="12535" max="12535" width="6.375" style="95" customWidth="1"/>
    <col min="12536" max="12536" width="11.875" style="95" customWidth="1"/>
    <col min="12537" max="12537" width="14.625" style="95" customWidth="1"/>
    <col min="12538" max="12538" width="14.375" style="95" customWidth="1"/>
    <col min="12539" max="12539" width="12.75" style="95" customWidth="1"/>
    <col min="12540" max="12540" width="13.875" style="95" customWidth="1"/>
    <col min="12541" max="12541" width="14.375" style="95" customWidth="1"/>
    <col min="12542" max="12542" width="12.75" style="95" customWidth="1"/>
    <col min="12543" max="12543" width="13.875" style="95" customWidth="1"/>
    <col min="12544" max="12544" width="14.375" style="95" customWidth="1"/>
    <col min="12545" max="12545" width="12.75" style="95" customWidth="1"/>
    <col min="12546" max="12548" width="7.375" style="95" customWidth="1"/>
    <col min="12549" max="12549" width="10.75" style="95" customWidth="1"/>
    <col min="12550" max="12782" width="9.125" style="95"/>
    <col min="12783" max="12783" width="6.625" style="95" customWidth="1"/>
    <col min="12784" max="12784" width="11.375" style="95" customWidth="1"/>
    <col min="12785" max="12785" width="6.875" style="95" customWidth="1"/>
    <col min="12786" max="12786" width="16.375" style="95" customWidth="1"/>
    <col min="12787" max="12787" width="14.125" style="95" customWidth="1"/>
    <col min="12788" max="12788" width="5.375" style="95" customWidth="1"/>
    <col min="12789" max="12789" width="44.875" style="95" customWidth="1"/>
    <col min="12790" max="12790" width="7.25" style="95" customWidth="1"/>
    <col min="12791" max="12791" width="6.375" style="95" customWidth="1"/>
    <col min="12792" max="12792" width="11.875" style="95" customWidth="1"/>
    <col min="12793" max="12793" width="14.625" style="95" customWidth="1"/>
    <col min="12794" max="12794" width="14.375" style="95" customWidth="1"/>
    <col min="12795" max="12795" width="12.75" style="95" customWidth="1"/>
    <col min="12796" max="12796" width="13.875" style="95" customWidth="1"/>
    <col min="12797" max="12797" width="14.375" style="95" customWidth="1"/>
    <col min="12798" max="12798" width="12.75" style="95" customWidth="1"/>
    <col min="12799" max="12799" width="13.875" style="95" customWidth="1"/>
    <col min="12800" max="12800" width="14.375" style="95" customWidth="1"/>
    <col min="12801" max="12801" width="12.75" style="95" customWidth="1"/>
    <col min="12802" max="12804" width="7.375" style="95" customWidth="1"/>
    <col min="12805" max="12805" width="10.75" style="95" customWidth="1"/>
    <col min="12806" max="13038" width="9.125" style="95"/>
    <col min="13039" max="13039" width="6.625" style="95" customWidth="1"/>
    <col min="13040" max="13040" width="11.375" style="95" customWidth="1"/>
    <col min="13041" max="13041" width="6.875" style="95" customWidth="1"/>
    <col min="13042" max="13042" width="16.375" style="95" customWidth="1"/>
    <col min="13043" max="13043" width="14.125" style="95" customWidth="1"/>
    <col min="13044" max="13044" width="5.375" style="95" customWidth="1"/>
    <col min="13045" max="13045" width="44.875" style="95" customWidth="1"/>
    <col min="13046" max="13046" width="7.25" style="95" customWidth="1"/>
    <col min="13047" max="13047" width="6.375" style="95" customWidth="1"/>
    <col min="13048" max="13048" width="11.875" style="95" customWidth="1"/>
    <col min="13049" max="13049" width="14.625" style="95" customWidth="1"/>
    <col min="13050" max="13050" width="14.375" style="95" customWidth="1"/>
    <col min="13051" max="13051" width="12.75" style="95" customWidth="1"/>
    <col min="13052" max="13052" width="13.875" style="95" customWidth="1"/>
    <col min="13053" max="13053" width="14.375" style="95" customWidth="1"/>
    <col min="13054" max="13054" width="12.75" style="95" customWidth="1"/>
    <col min="13055" max="13055" width="13.875" style="95" customWidth="1"/>
    <col min="13056" max="13056" width="14.375" style="95" customWidth="1"/>
    <col min="13057" max="13057" width="12.75" style="95" customWidth="1"/>
    <col min="13058" max="13060" width="7.375" style="95" customWidth="1"/>
    <col min="13061" max="13061" width="10.75" style="95" customWidth="1"/>
    <col min="13062" max="13294" width="9.125" style="95"/>
    <col min="13295" max="13295" width="6.625" style="95" customWidth="1"/>
    <col min="13296" max="13296" width="11.375" style="95" customWidth="1"/>
    <col min="13297" max="13297" width="6.875" style="95" customWidth="1"/>
    <col min="13298" max="13298" width="16.375" style="95" customWidth="1"/>
    <col min="13299" max="13299" width="14.125" style="95" customWidth="1"/>
    <col min="13300" max="13300" width="5.375" style="95" customWidth="1"/>
    <col min="13301" max="13301" width="44.875" style="95" customWidth="1"/>
    <col min="13302" max="13302" width="7.25" style="95" customWidth="1"/>
    <col min="13303" max="13303" width="6.375" style="95" customWidth="1"/>
    <col min="13304" max="13304" width="11.875" style="95" customWidth="1"/>
    <col min="13305" max="13305" width="14.625" style="95" customWidth="1"/>
    <col min="13306" max="13306" width="14.375" style="95" customWidth="1"/>
    <col min="13307" max="13307" width="12.75" style="95" customWidth="1"/>
    <col min="13308" max="13308" width="13.875" style="95" customWidth="1"/>
    <col min="13309" max="13309" width="14.375" style="95" customWidth="1"/>
    <col min="13310" max="13310" width="12.75" style="95" customWidth="1"/>
    <col min="13311" max="13311" width="13.875" style="95" customWidth="1"/>
    <col min="13312" max="13312" width="14.375" style="95" customWidth="1"/>
    <col min="13313" max="13313" width="12.75" style="95" customWidth="1"/>
    <col min="13314" max="13316" width="7.375" style="95" customWidth="1"/>
    <col min="13317" max="13317" width="10.75" style="95" customWidth="1"/>
    <col min="13318" max="13550" width="9.125" style="95"/>
    <col min="13551" max="13551" width="6.625" style="95" customWidth="1"/>
    <col min="13552" max="13552" width="11.375" style="95" customWidth="1"/>
    <col min="13553" max="13553" width="6.875" style="95" customWidth="1"/>
    <col min="13554" max="13554" width="16.375" style="95" customWidth="1"/>
    <col min="13555" max="13555" width="14.125" style="95" customWidth="1"/>
    <col min="13556" max="13556" width="5.375" style="95" customWidth="1"/>
    <col min="13557" max="13557" width="44.875" style="95" customWidth="1"/>
    <col min="13558" max="13558" width="7.25" style="95" customWidth="1"/>
    <col min="13559" max="13559" width="6.375" style="95" customWidth="1"/>
    <col min="13560" max="13560" width="11.875" style="95" customWidth="1"/>
    <col min="13561" max="13561" width="14.625" style="95" customWidth="1"/>
    <col min="13562" max="13562" width="14.375" style="95" customWidth="1"/>
    <col min="13563" max="13563" width="12.75" style="95" customWidth="1"/>
    <col min="13564" max="13564" width="13.875" style="95" customWidth="1"/>
    <col min="13565" max="13565" width="14.375" style="95" customWidth="1"/>
    <col min="13566" max="13566" width="12.75" style="95" customWidth="1"/>
    <col min="13567" max="13567" width="13.875" style="95" customWidth="1"/>
    <col min="13568" max="13568" width="14.375" style="95" customWidth="1"/>
    <col min="13569" max="13569" width="12.75" style="95" customWidth="1"/>
    <col min="13570" max="13572" width="7.375" style="95" customWidth="1"/>
    <col min="13573" max="13573" width="10.75" style="95" customWidth="1"/>
    <col min="13574" max="13806" width="9.125" style="95"/>
    <col min="13807" max="13807" width="6.625" style="95" customWidth="1"/>
    <col min="13808" max="13808" width="11.375" style="95" customWidth="1"/>
    <col min="13809" max="13809" width="6.875" style="95" customWidth="1"/>
    <col min="13810" max="13810" width="16.375" style="95" customWidth="1"/>
    <col min="13811" max="13811" width="14.125" style="95" customWidth="1"/>
    <col min="13812" max="13812" width="5.375" style="95" customWidth="1"/>
    <col min="13813" max="13813" width="44.875" style="95" customWidth="1"/>
    <col min="13814" max="13814" width="7.25" style="95" customWidth="1"/>
    <col min="13815" max="13815" width="6.375" style="95" customWidth="1"/>
    <col min="13816" max="13816" width="11.875" style="95" customWidth="1"/>
    <col min="13817" max="13817" width="14.625" style="95" customWidth="1"/>
    <col min="13818" max="13818" width="14.375" style="95" customWidth="1"/>
    <col min="13819" max="13819" width="12.75" style="95" customWidth="1"/>
    <col min="13820" max="13820" width="13.875" style="95" customWidth="1"/>
    <col min="13821" max="13821" width="14.375" style="95" customWidth="1"/>
    <col min="13822" max="13822" width="12.75" style="95" customWidth="1"/>
    <col min="13823" max="13823" width="13.875" style="95" customWidth="1"/>
    <col min="13824" max="13824" width="14.375" style="95" customWidth="1"/>
    <col min="13825" max="13825" width="12.75" style="95" customWidth="1"/>
    <col min="13826" max="13828" width="7.375" style="95" customWidth="1"/>
    <col min="13829" max="13829" width="10.75" style="95" customWidth="1"/>
    <col min="13830" max="14062" width="9.125" style="95"/>
    <col min="14063" max="14063" width="6.625" style="95" customWidth="1"/>
    <col min="14064" max="14064" width="11.375" style="95" customWidth="1"/>
    <col min="14065" max="14065" width="6.875" style="95" customWidth="1"/>
    <col min="14066" max="14066" width="16.375" style="95" customWidth="1"/>
    <col min="14067" max="14067" width="14.125" style="95" customWidth="1"/>
    <col min="14068" max="14068" width="5.375" style="95" customWidth="1"/>
    <col min="14069" max="14069" width="44.875" style="95" customWidth="1"/>
    <col min="14070" max="14070" width="7.25" style="95" customWidth="1"/>
    <col min="14071" max="14071" width="6.375" style="95" customWidth="1"/>
    <col min="14072" max="14072" width="11.875" style="95" customWidth="1"/>
    <col min="14073" max="14073" width="14.625" style="95" customWidth="1"/>
    <col min="14074" max="14074" width="14.375" style="95" customWidth="1"/>
    <col min="14075" max="14075" width="12.75" style="95" customWidth="1"/>
    <col min="14076" max="14076" width="13.875" style="95" customWidth="1"/>
    <col min="14077" max="14077" width="14.375" style="95" customWidth="1"/>
    <col min="14078" max="14078" width="12.75" style="95" customWidth="1"/>
    <col min="14079" max="14079" width="13.875" style="95" customWidth="1"/>
    <col min="14080" max="14080" width="14.375" style="95" customWidth="1"/>
    <col min="14081" max="14081" width="12.75" style="95" customWidth="1"/>
    <col min="14082" max="14084" width="7.375" style="95" customWidth="1"/>
    <col min="14085" max="14085" width="10.75" style="95" customWidth="1"/>
    <col min="14086" max="14318" width="9.125" style="95"/>
    <col min="14319" max="14319" width="6.625" style="95" customWidth="1"/>
    <col min="14320" max="14320" width="11.375" style="95" customWidth="1"/>
    <col min="14321" max="14321" width="6.875" style="95" customWidth="1"/>
    <col min="14322" max="14322" width="16.375" style="95" customWidth="1"/>
    <col min="14323" max="14323" width="14.125" style="95" customWidth="1"/>
    <col min="14324" max="14324" width="5.375" style="95" customWidth="1"/>
    <col min="14325" max="14325" width="44.875" style="95" customWidth="1"/>
    <col min="14326" max="14326" width="7.25" style="95" customWidth="1"/>
    <col min="14327" max="14327" width="6.375" style="95" customWidth="1"/>
    <col min="14328" max="14328" width="11.875" style="95" customWidth="1"/>
    <col min="14329" max="14329" width="14.625" style="95" customWidth="1"/>
    <col min="14330" max="14330" width="14.375" style="95" customWidth="1"/>
    <col min="14331" max="14331" width="12.75" style="95" customWidth="1"/>
    <col min="14332" max="14332" width="13.875" style="95" customWidth="1"/>
    <col min="14333" max="14333" width="14.375" style="95" customWidth="1"/>
    <col min="14334" max="14334" width="12.75" style="95" customWidth="1"/>
    <col min="14335" max="14335" width="13.875" style="95" customWidth="1"/>
    <col min="14336" max="14336" width="14.375" style="95" customWidth="1"/>
    <col min="14337" max="14337" width="12.75" style="95" customWidth="1"/>
    <col min="14338" max="14340" width="7.375" style="95" customWidth="1"/>
    <col min="14341" max="14341" width="10.75" style="95" customWidth="1"/>
    <col min="14342" max="14574" width="9.125" style="95"/>
    <col min="14575" max="14575" width="6.625" style="95" customWidth="1"/>
    <col min="14576" max="14576" width="11.375" style="95" customWidth="1"/>
    <col min="14577" max="14577" width="6.875" style="95" customWidth="1"/>
    <col min="14578" max="14578" width="16.375" style="95" customWidth="1"/>
    <col min="14579" max="14579" width="14.125" style="95" customWidth="1"/>
    <col min="14580" max="14580" width="5.375" style="95" customWidth="1"/>
    <col min="14581" max="14581" width="44.875" style="95" customWidth="1"/>
    <col min="14582" max="14582" width="7.25" style="95" customWidth="1"/>
    <col min="14583" max="14583" width="6.375" style="95" customWidth="1"/>
    <col min="14584" max="14584" width="11.875" style="95" customWidth="1"/>
    <col min="14585" max="14585" width="14.625" style="95" customWidth="1"/>
    <col min="14586" max="14586" width="14.375" style="95" customWidth="1"/>
    <col min="14587" max="14587" width="12.75" style="95" customWidth="1"/>
    <col min="14588" max="14588" width="13.875" style="95" customWidth="1"/>
    <col min="14589" max="14589" width="14.375" style="95" customWidth="1"/>
    <col min="14590" max="14590" width="12.75" style="95" customWidth="1"/>
    <col min="14591" max="14591" width="13.875" style="95" customWidth="1"/>
    <col min="14592" max="14592" width="14.375" style="95" customWidth="1"/>
    <col min="14593" max="14593" width="12.75" style="95" customWidth="1"/>
    <col min="14594" max="14596" width="7.375" style="95" customWidth="1"/>
    <col min="14597" max="14597" width="10.75" style="95" customWidth="1"/>
    <col min="14598" max="14830" width="9.125" style="95"/>
    <col min="14831" max="14831" width="6.625" style="95" customWidth="1"/>
    <col min="14832" max="14832" width="11.375" style="95" customWidth="1"/>
    <col min="14833" max="14833" width="6.875" style="95" customWidth="1"/>
    <col min="14834" max="14834" width="16.375" style="95" customWidth="1"/>
    <col min="14835" max="14835" width="14.125" style="95" customWidth="1"/>
    <col min="14836" max="14836" width="5.375" style="95" customWidth="1"/>
    <col min="14837" max="14837" width="44.875" style="95" customWidth="1"/>
    <col min="14838" max="14838" width="7.25" style="95" customWidth="1"/>
    <col min="14839" max="14839" width="6.375" style="95" customWidth="1"/>
    <col min="14840" max="14840" width="11.875" style="95" customWidth="1"/>
    <col min="14841" max="14841" width="14.625" style="95" customWidth="1"/>
    <col min="14842" max="14842" width="14.375" style="95" customWidth="1"/>
    <col min="14843" max="14843" width="12.75" style="95" customWidth="1"/>
    <col min="14844" max="14844" width="13.875" style="95" customWidth="1"/>
    <col min="14845" max="14845" width="14.375" style="95" customWidth="1"/>
    <col min="14846" max="14846" width="12.75" style="95" customWidth="1"/>
    <col min="14847" max="14847" width="13.875" style="95" customWidth="1"/>
    <col min="14848" max="14848" width="14.375" style="95" customWidth="1"/>
    <col min="14849" max="14849" width="12.75" style="95" customWidth="1"/>
    <col min="14850" max="14852" width="7.375" style="95" customWidth="1"/>
    <col min="14853" max="14853" width="10.75" style="95" customWidth="1"/>
    <col min="14854" max="15086" width="9.125" style="95"/>
    <col min="15087" max="15087" width="6.625" style="95" customWidth="1"/>
    <col min="15088" max="15088" width="11.375" style="95" customWidth="1"/>
    <col min="15089" max="15089" width="6.875" style="95" customWidth="1"/>
    <col min="15090" max="15090" width="16.375" style="95" customWidth="1"/>
    <col min="15091" max="15091" width="14.125" style="95" customWidth="1"/>
    <col min="15092" max="15092" width="5.375" style="95" customWidth="1"/>
    <col min="15093" max="15093" width="44.875" style="95" customWidth="1"/>
    <col min="15094" max="15094" width="7.25" style="95" customWidth="1"/>
    <col min="15095" max="15095" width="6.375" style="95" customWidth="1"/>
    <col min="15096" max="15096" width="11.875" style="95" customWidth="1"/>
    <col min="15097" max="15097" width="14.625" style="95" customWidth="1"/>
    <col min="15098" max="15098" width="14.375" style="95" customWidth="1"/>
    <col min="15099" max="15099" width="12.75" style="95" customWidth="1"/>
    <col min="15100" max="15100" width="13.875" style="95" customWidth="1"/>
    <col min="15101" max="15101" width="14.375" style="95" customWidth="1"/>
    <col min="15102" max="15102" width="12.75" style="95" customWidth="1"/>
    <col min="15103" max="15103" width="13.875" style="95" customWidth="1"/>
    <col min="15104" max="15104" width="14.375" style="95" customWidth="1"/>
    <col min="15105" max="15105" width="12.75" style="95" customWidth="1"/>
    <col min="15106" max="15108" width="7.375" style="95" customWidth="1"/>
    <col min="15109" max="15109" width="10.75" style="95" customWidth="1"/>
    <col min="15110" max="15342" width="9.125" style="95"/>
    <col min="15343" max="15343" width="6.625" style="95" customWidth="1"/>
    <col min="15344" max="15344" width="11.375" style="95" customWidth="1"/>
    <col min="15345" max="15345" width="6.875" style="95" customWidth="1"/>
    <col min="15346" max="15346" width="16.375" style="95" customWidth="1"/>
    <col min="15347" max="15347" width="14.125" style="95" customWidth="1"/>
    <col min="15348" max="15348" width="5.375" style="95" customWidth="1"/>
    <col min="15349" max="15349" width="44.875" style="95" customWidth="1"/>
    <col min="15350" max="15350" width="7.25" style="95" customWidth="1"/>
    <col min="15351" max="15351" width="6.375" style="95" customWidth="1"/>
    <col min="15352" max="15352" width="11.875" style="95" customWidth="1"/>
    <col min="15353" max="15353" width="14.625" style="95" customWidth="1"/>
    <col min="15354" max="15354" width="14.375" style="95" customWidth="1"/>
    <col min="15355" max="15355" width="12.75" style="95" customWidth="1"/>
    <col min="15356" max="15356" width="13.875" style="95" customWidth="1"/>
    <col min="15357" max="15357" width="14.375" style="95" customWidth="1"/>
    <col min="15358" max="15358" width="12.75" style="95" customWidth="1"/>
    <col min="15359" max="15359" width="13.875" style="95" customWidth="1"/>
    <col min="15360" max="15360" width="14.375" style="95" customWidth="1"/>
    <col min="15361" max="15361" width="12.75" style="95" customWidth="1"/>
    <col min="15362" max="15364" width="7.375" style="95" customWidth="1"/>
    <col min="15365" max="15365" width="10.75" style="95" customWidth="1"/>
    <col min="15366" max="15598" width="9.125" style="95"/>
    <col min="15599" max="15599" width="6.625" style="95" customWidth="1"/>
    <col min="15600" max="15600" width="11.375" style="95" customWidth="1"/>
    <col min="15601" max="15601" width="6.875" style="95" customWidth="1"/>
    <col min="15602" max="15602" width="16.375" style="95" customWidth="1"/>
    <col min="15603" max="15603" width="14.125" style="95" customWidth="1"/>
    <col min="15604" max="15604" width="5.375" style="95" customWidth="1"/>
    <col min="15605" max="15605" width="44.875" style="95" customWidth="1"/>
    <col min="15606" max="15606" width="7.25" style="95" customWidth="1"/>
    <col min="15607" max="15607" width="6.375" style="95" customWidth="1"/>
    <col min="15608" max="15608" width="11.875" style="95" customWidth="1"/>
    <col min="15609" max="15609" width="14.625" style="95" customWidth="1"/>
    <col min="15610" max="15610" width="14.375" style="95" customWidth="1"/>
    <col min="15611" max="15611" width="12.75" style="95" customWidth="1"/>
    <col min="15612" max="15612" width="13.875" style="95" customWidth="1"/>
    <col min="15613" max="15613" width="14.375" style="95" customWidth="1"/>
    <col min="15614" max="15614" width="12.75" style="95" customWidth="1"/>
    <col min="15615" max="15615" width="13.875" style="95" customWidth="1"/>
    <col min="15616" max="15616" width="14.375" style="95" customWidth="1"/>
    <col min="15617" max="15617" width="12.75" style="95" customWidth="1"/>
    <col min="15618" max="15620" width="7.375" style="95" customWidth="1"/>
    <col min="15621" max="15621" width="10.75" style="95" customWidth="1"/>
    <col min="15622" max="15854" width="9.125" style="95"/>
    <col min="15855" max="15855" width="6.625" style="95" customWidth="1"/>
    <col min="15856" max="15856" width="11.375" style="95" customWidth="1"/>
    <col min="15857" max="15857" width="6.875" style="95" customWidth="1"/>
    <col min="15858" max="15858" width="16.375" style="95" customWidth="1"/>
    <col min="15859" max="15859" width="14.125" style="95" customWidth="1"/>
    <col min="15860" max="15860" width="5.375" style="95" customWidth="1"/>
    <col min="15861" max="15861" width="44.875" style="95" customWidth="1"/>
    <col min="15862" max="15862" width="7.25" style="95" customWidth="1"/>
    <col min="15863" max="15863" width="6.375" style="95" customWidth="1"/>
    <col min="15864" max="15864" width="11.875" style="95" customWidth="1"/>
    <col min="15865" max="15865" width="14.625" style="95" customWidth="1"/>
    <col min="15866" max="15866" width="14.375" style="95" customWidth="1"/>
    <col min="15867" max="15867" width="12.75" style="95" customWidth="1"/>
    <col min="15868" max="15868" width="13.875" style="95" customWidth="1"/>
    <col min="15869" max="15869" width="14.375" style="95" customWidth="1"/>
    <col min="15870" max="15870" width="12.75" style="95" customWidth="1"/>
    <col min="15871" max="15871" width="13.875" style="95" customWidth="1"/>
    <col min="15872" max="15872" width="14.375" style="95" customWidth="1"/>
    <col min="15873" max="15873" width="12.75" style="95" customWidth="1"/>
    <col min="15874" max="15876" width="7.375" style="95" customWidth="1"/>
    <col min="15877" max="15877" width="10.75" style="95" customWidth="1"/>
    <col min="15878" max="16110" width="9.125" style="95"/>
    <col min="16111" max="16111" width="6.625" style="95" customWidth="1"/>
    <col min="16112" max="16112" width="11.375" style="95" customWidth="1"/>
    <col min="16113" max="16113" width="6.875" style="95" customWidth="1"/>
    <col min="16114" max="16114" width="16.375" style="95" customWidth="1"/>
    <col min="16115" max="16115" width="14.125" style="95" customWidth="1"/>
    <col min="16116" max="16116" width="5.375" style="95" customWidth="1"/>
    <col min="16117" max="16117" width="44.875" style="95" customWidth="1"/>
    <col min="16118" max="16118" width="7.25" style="95" customWidth="1"/>
    <col min="16119" max="16119" width="6.375" style="95" customWidth="1"/>
    <col min="16120" max="16120" width="11.875" style="95" customWidth="1"/>
    <col min="16121" max="16121" width="14.625" style="95" customWidth="1"/>
    <col min="16122" max="16122" width="14.375" style="95" customWidth="1"/>
    <col min="16123" max="16123" width="12.75" style="95" customWidth="1"/>
    <col min="16124" max="16124" width="13.875" style="95" customWidth="1"/>
    <col min="16125" max="16125" width="14.375" style="95" customWidth="1"/>
    <col min="16126" max="16126" width="12.75" style="95" customWidth="1"/>
    <col min="16127" max="16127" width="13.875" style="95" customWidth="1"/>
    <col min="16128" max="16128" width="14.375" style="95" customWidth="1"/>
    <col min="16129" max="16129" width="12.75" style="95" customWidth="1"/>
    <col min="16130" max="16132" width="7.375" style="95" customWidth="1"/>
    <col min="16133" max="16133" width="10.75" style="95" customWidth="1"/>
    <col min="16134" max="16383" width="9.125" style="95"/>
    <col min="16384" max="16384" width="9.125" style="95" customWidth="1"/>
  </cols>
  <sheetData>
    <row r="1" spans="1:18" x14ac:dyDescent="0.55000000000000004">
      <c r="A1" s="425" t="s">
        <v>595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91" t="s">
        <v>596</v>
      </c>
      <c r="N1" s="92"/>
      <c r="O1" s="92"/>
      <c r="P1" s="92"/>
    </row>
    <row r="2" spans="1:18" ht="24" customHeight="1" x14ac:dyDescent="0.55000000000000004">
      <c r="A2" s="426" t="s">
        <v>3370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96"/>
      <c r="N2" s="97"/>
      <c r="O2" s="97"/>
      <c r="P2" s="97"/>
    </row>
    <row r="3" spans="1:18" s="98" customFormat="1" ht="36.75" customHeight="1" x14ac:dyDescent="0.2">
      <c r="A3" s="418" t="s">
        <v>63</v>
      </c>
      <c r="B3" s="418" t="s">
        <v>161</v>
      </c>
      <c r="C3" s="418" t="s">
        <v>162</v>
      </c>
      <c r="D3" s="418" t="s">
        <v>163</v>
      </c>
      <c r="E3" s="418" t="s">
        <v>75</v>
      </c>
      <c r="F3" s="418" t="s">
        <v>164</v>
      </c>
      <c r="G3" s="418" t="s">
        <v>165</v>
      </c>
      <c r="H3" s="420" t="s">
        <v>166</v>
      </c>
      <c r="I3" s="418" t="s">
        <v>167</v>
      </c>
      <c r="J3" s="415" t="s">
        <v>168</v>
      </c>
      <c r="K3" s="416" t="s">
        <v>169</v>
      </c>
      <c r="L3" s="406" t="s">
        <v>591</v>
      </c>
      <c r="M3" s="406" t="s">
        <v>10</v>
      </c>
      <c r="N3" s="403" t="s">
        <v>170</v>
      </c>
      <c r="O3" s="404"/>
      <c r="P3" s="405"/>
      <c r="Q3" s="408" t="s">
        <v>11</v>
      </c>
      <c r="R3" s="402" t="s">
        <v>594</v>
      </c>
    </row>
    <row r="4" spans="1:18" s="98" customFormat="1" ht="48" x14ac:dyDescent="0.2">
      <c r="A4" s="419"/>
      <c r="B4" s="419"/>
      <c r="C4" s="419"/>
      <c r="D4" s="419"/>
      <c r="E4" s="419"/>
      <c r="F4" s="419"/>
      <c r="G4" s="419"/>
      <c r="H4" s="421"/>
      <c r="I4" s="419"/>
      <c r="J4" s="415"/>
      <c r="K4" s="417"/>
      <c r="L4" s="407"/>
      <c r="M4" s="407"/>
      <c r="N4" s="99" t="s">
        <v>171</v>
      </c>
      <c r="O4" s="99" t="s">
        <v>172</v>
      </c>
      <c r="P4" s="99" t="s">
        <v>65</v>
      </c>
      <c r="Q4" s="408"/>
      <c r="R4" s="402"/>
    </row>
    <row r="5" spans="1:18" x14ac:dyDescent="0.55000000000000004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8" x14ac:dyDescent="0.55000000000000004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862211.43</v>
      </c>
      <c r="K6" s="104">
        <f>บึงกาฬ!AI10</f>
        <v>727700.78</v>
      </c>
      <c r="L6" s="105">
        <f>บึงกาฬ!AJ10</f>
        <v>582824.31999999995</v>
      </c>
      <c r="M6" s="105">
        <f>บึงกาฬ!AK10</f>
        <v>858080.59</v>
      </c>
      <c r="N6" s="101"/>
      <c r="O6" s="101"/>
      <c r="P6" s="101"/>
      <c r="Q6" s="93">
        <f>L6-M6</f>
        <v>-275256.27</v>
      </c>
      <c r="R6" s="94">
        <f>L6/H6</f>
        <v>71.206392180818568</v>
      </c>
    </row>
    <row r="7" spans="1:18" x14ac:dyDescent="0.55000000000000004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167760.25</v>
      </c>
      <c r="K7" s="104">
        <f>บึงกาฬ!AI11</f>
        <v>142775.57999999996</v>
      </c>
      <c r="L7" s="105">
        <f>บึงกาฬ!AJ11</f>
        <v>749865.98</v>
      </c>
      <c r="M7" s="105">
        <f>บึงกาฬ!AK11</f>
        <v>446322.35</v>
      </c>
      <c r="N7" s="101"/>
      <c r="O7" s="101"/>
      <c r="P7" s="101"/>
      <c r="Q7" s="93">
        <f t="shared" ref="Q7:Q70" si="0">L7-M7</f>
        <v>303543.63</v>
      </c>
      <c r="R7" s="94">
        <f t="shared" ref="R7:R70" si="1">L7/H7</f>
        <v>173.09925669436748</v>
      </c>
    </row>
    <row r="8" spans="1:18" x14ac:dyDescent="0.55000000000000004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224271.02</v>
      </c>
      <c r="K8" s="104">
        <f>บึงกาฬ!AI12</f>
        <v>223590.62</v>
      </c>
      <c r="L8" s="105">
        <f>บึงกาฬ!AJ12</f>
        <v>357991.57999999996</v>
      </c>
      <c r="M8" s="105">
        <f>บึงกาฬ!AK12</f>
        <v>876058.86</v>
      </c>
      <c r="N8" s="101"/>
      <c r="O8" s="101"/>
      <c r="P8" s="101"/>
      <c r="Q8" s="93">
        <f t="shared" si="0"/>
        <v>-518067.28</v>
      </c>
      <c r="R8" s="94">
        <f t="shared" si="1"/>
        <v>119.8498761298962</v>
      </c>
    </row>
    <row r="9" spans="1:18" x14ac:dyDescent="0.55000000000000004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1157389.45</v>
      </c>
      <c r="K9" s="104">
        <f>บึงกาฬ!AI13</f>
        <v>1272576.3500000001</v>
      </c>
      <c r="L9" s="105">
        <f>บึงกาฬ!AJ13</f>
        <v>287505.34999999998</v>
      </c>
      <c r="M9" s="105">
        <f>บึงกาฬ!AK13</f>
        <v>428622.12</v>
      </c>
      <c r="N9" s="101"/>
      <c r="O9" s="101"/>
      <c r="P9" s="101"/>
      <c r="Q9" s="93">
        <f t="shared" si="0"/>
        <v>-141116.77000000002</v>
      </c>
      <c r="R9" s="94">
        <f t="shared" si="1"/>
        <v>126.71015866020272</v>
      </c>
    </row>
    <row r="10" spans="1:18" x14ac:dyDescent="0.55000000000000004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483853.13</v>
      </c>
      <c r="K10" s="104">
        <f>บึงกาฬ!AI14</f>
        <v>382517.58999999997</v>
      </c>
      <c r="L10" s="105">
        <f>บึงกาฬ!AJ14</f>
        <v>514106.9</v>
      </c>
      <c r="M10" s="105">
        <f>บึงกาฬ!AK14</f>
        <v>814478.78</v>
      </c>
      <c r="N10" s="101"/>
      <c r="O10" s="101"/>
      <c r="P10" s="101"/>
      <c r="Q10" s="93">
        <f t="shared" si="0"/>
        <v>-300371.88</v>
      </c>
      <c r="R10" s="94">
        <f t="shared" si="1"/>
        <v>75.20580748976009</v>
      </c>
    </row>
    <row r="11" spans="1:18" x14ac:dyDescent="0.55000000000000004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787745.53</v>
      </c>
      <c r="K11" s="104">
        <f>บึงกาฬ!AI15</f>
        <v>856208.2100000002</v>
      </c>
      <c r="L11" s="105">
        <f>บึงกาฬ!AJ15</f>
        <v>302414.84000000003</v>
      </c>
      <c r="M11" s="105">
        <f>บึงกาฬ!AK15</f>
        <v>492237.36</v>
      </c>
      <c r="N11" s="101"/>
      <c r="O11" s="101"/>
      <c r="P11" s="101"/>
      <c r="Q11" s="93">
        <f t="shared" si="0"/>
        <v>-189822.51999999996</v>
      </c>
      <c r="R11" s="94">
        <f t="shared" si="1"/>
        <v>56.190048309178749</v>
      </c>
    </row>
    <row r="12" spans="1:18" x14ac:dyDescent="0.55000000000000004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290515.96000000002</v>
      </c>
      <c r="K12" s="104">
        <f>บึงกาฬ!AI16</f>
        <v>403261.62</v>
      </c>
      <c r="L12" s="105">
        <f>บึงกาฬ!AJ16</f>
        <v>327478.31</v>
      </c>
      <c r="M12" s="105">
        <f>บึงกาฬ!AK16</f>
        <v>452083.09</v>
      </c>
      <c r="N12" s="101"/>
      <c r="O12" s="101"/>
      <c r="P12" s="101"/>
      <c r="Q12" s="93">
        <f t="shared" si="0"/>
        <v>-124604.78000000003</v>
      </c>
      <c r="R12" s="94">
        <f t="shared" si="1"/>
        <v>58.888385182521127</v>
      </c>
    </row>
    <row r="13" spans="1:18" x14ac:dyDescent="0.55000000000000004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379197.2</v>
      </c>
      <c r="K13" s="104">
        <f>บึงกาฬ!AI17</f>
        <v>75650.880000000005</v>
      </c>
      <c r="L13" s="105">
        <f>บึงกาฬ!AJ17</f>
        <v>132620</v>
      </c>
      <c r="M13" s="105">
        <f>บึงกาฬ!AK17</f>
        <v>303908.38</v>
      </c>
      <c r="N13" s="101"/>
      <c r="O13" s="101"/>
      <c r="P13" s="101"/>
      <c r="Q13" s="93">
        <f t="shared" si="0"/>
        <v>-171288.38</v>
      </c>
      <c r="R13" s="94">
        <f t="shared" si="1"/>
        <v>33.355130784708251</v>
      </c>
    </row>
    <row r="14" spans="1:18" x14ac:dyDescent="0.55000000000000004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343861.7</v>
      </c>
      <c r="K14" s="104">
        <f>บึงกาฬ!AI18</f>
        <v>308972.01</v>
      </c>
      <c r="L14" s="105">
        <f>บึงกาฬ!AJ18</f>
        <v>183370.27</v>
      </c>
      <c r="M14" s="105">
        <f>บึงกาฬ!AK18</f>
        <v>317681.61999999994</v>
      </c>
      <c r="N14" s="101"/>
      <c r="O14" s="101"/>
      <c r="P14" s="101"/>
      <c r="Q14" s="93">
        <f t="shared" si="0"/>
        <v>-134311.34999999995</v>
      </c>
      <c r="R14" s="94">
        <f t="shared" si="1"/>
        <v>68.910285606914684</v>
      </c>
    </row>
    <row r="15" spans="1:18" x14ac:dyDescent="0.55000000000000004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368373.2</v>
      </c>
      <c r="K15" s="104">
        <f>บึงกาฬ!AI19</f>
        <v>-366971.1</v>
      </c>
      <c r="L15" s="105">
        <f>บึงกาฬ!AJ19</f>
        <v>428441.70999999996</v>
      </c>
      <c r="M15" s="105">
        <f>บึงกาฬ!AK19</f>
        <v>615767.64999999991</v>
      </c>
      <c r="N15" s="101"/>
      <c r="O15" s="101"/>
      <c r="P15" s="101"/>
      <c r="Q15" s="93">
        <f t="shared" si="0"/>
        <v>-187325.93999999994</v>
      </c>
      <c r="R15" s="94">
        <f t="shared" si="1"/>
        <v>103.83948376151235</v>
      </c>
    </row>
    <row r="16" spans="1:18" x14ac:dyDescent="0.55000000000000004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706500.79</v>
      </c>
      <c r="K16" s="104">
        <f>บึงกาฬ!AI20</f>
        <v>419881.61</v>
      </c>
      <c r="L16" s="105">
        <f>บึงกาฬ!AJ20</f>
        <v>562531.38</v>
      </c>
      <c r="M16" s="105">
        <f>บึงกาฬ!AK20</f>
        <v>764032.57</v>
      </c>
      <c r="N16" s="101"/>
      <c r="O16" s="101"/>
      <c r="P16" s="101"/>
      <c r="Q16" s="93">
        <f t="shared" si="0"/>
        <v>-201501.18999999994</v>
      </c>
      <c r="R16" s="94">
        <f t="shared" si="1"/>
        <v>79.509735689045939</v>
      </c>
    </row>
    <row r="17" spans="1:18" x14ac:dyDescent="0.55000000000000004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94439.039999999994</v>
      </c>
      <c r="K17" s="104">
        <f>บึงกาฬ!AI21</f>
        <v>-318330.29000000004</v>
      </c>
      <c r="L17" s="105">
        <f>บึงกาฬ!AJ21</f>
        <v>311874.56</v>
      </c>
      <c r="M17" s="105">
        <f>บึงกาฬ!AK21</f>
        <v>604973.05999999994</v>
      </c>
      <c r="N17" s="101"/>
      <c r="O17" s="101"/>
      <c r="P17" s="101"/>
      <c r="Q17" s="93">
        <f t="shared" si="0"/>
        <v>-293098.49999999994</v>
      </c>
      <c r="R17" s="94">
        <f t="shared" si="1"/>
        <v>74.344352800953516</v>
      </c>
    </row>
    <row r="18" spans="1:18" x14ac:dyDescent="0.55000000000000004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583357.84</v>
      </c>
      <c r="K18" s="104">
        <f>บึงกาฬ!AI22</f>
        <v>842006.41999999981</v>
      </c>
      <c r="L18" s="105">
        <f>บึงกาฬ!AJ22</f>
        <v>167139.03</v>
      </c>
      <c r="M18" s="105">
        <f>บึงกาฬ!AK22</f>
        <v>337177.02999999997</v>
      </c>
      <c r="N18" s="101"/>
      <c r="O18" s="101"/>
      <c r="P18" s="101"/>
      <c r="Q18" s="93">
        <f t="shared" si="0"/>
        <v>-170037.99999999997</v>
      </c>
      <c r="R18" s="94">
        <f t="shared" si="1"/>
        <v>42.174875094625285</v>
      </c>
    </row>
    <row r="19" spans="1:18" x14ac:dyDescent="0.55000000000000004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308105.56</v>
      </c>
      <c r="K19" s="104">
        <f>บึงกาฬ!AI23</f>
        <v>275993.81999999995</v>
      </c>
      <c r="L19" s="105">
        <f>บึงกาฬ!AJ23</f>
        <v>280910.67000000004</v>
      </c>
      <c r="M19" s="105">
        <f>บึงกาฬ!AK23</f>
        <v>421759.1</v>
      </c>
      <c r="N19" s="101"/>
      <c r="O19" s="101"/>
      <c r="P19" s="101"/>
      <c r="Q19" s="93">
        <f t="shared" si="0"/>
        <v>-140848.42999999993</v>
      </c>
      <c r="R19" s="94">
        <f t="shared" si="1"/>
        <v>237.45618765849539</v>
      </c>
    </row>
    <row r="20" spans="1:18" s="112" customFormat="1" x14ac:dyDescent="0.55000000000000004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6757582.0999999996</v>
      </c>
      <c r="K20" s="109">
        <f>SUM(K5:K19)</f>
        <v>5245834.0999999996</v>
      </c>
      <c r="L20" s="109">
        <f>SUM(L5:L19)</f>
        <v>5189074.8999999994</v>
      </c>
      <c r="M20" s="109">
        <f>SUM(M5:M19)</f>
        <v>7733182.5600000005</v>
      </c>
      <c r="N20" s="107">
        <v>14</v>
      </c>
      <c r="O20" s="107">
        <v>14</v>
      </c>
      <c r="P20" s="107">
        <f>N20-O20</f>
        <v>0</v>
      </c>
      <c r="Q20" s="110">
        <f t="shared" si="0"/>
        <v>-2544107.6600000011</v>
      </c>
      <c r="R20" s="111">
        <f>L20/H20</f>
        <v>82.719467249047511</v>
      </c>
    </row>
    <row r="21" spans="1:18" x14ac:dyDescent="0.55000000000000004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x14ac:dyDescent="0.55000000000000004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250156.96</v>
      </c>
      <c r="K22" s="104">
        <f>บึงกาฬ!AI24</f>
        <v>300997.75999999995</v>
      </c>
      <c r="L22" s="105">
        <f>บึงกาฬ!AJ24</f>
        <v>649938.1</v>
      </c>
      <c r="M22" s="105">
        <f>บึงกาฬ!AK24</f>
        <v>633091.97</v>
      </c>
      <c r="N22" s="101"/>
      <c r="O22" s="101"/>
      <c r="P22" s="101"/>
      <c r="Q22" s="93">
        <f t="shared" si="0"/>
        <v>16846.130000000005</v>
      </c>
      <c r="R22" s="94">
        <f t="shared" si="1"/>
        <v>105.44096365996106</v>
      </c>
    </row>
    <row r="23" spans="1:18" x14ac:dyDescent="0.55000000000000004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228228.47</v>
      </c>
      <c r="K23" s="104">
        <f>บึงกาฬ!AI25</f>
        <v>230997.95</v>
      </c>
      <c r="L23" s="105">
        <f>บึงกาฬ!AJ25</f>
        <v>582174.09000000008</v>
      </c>
      <c r="M23" s="105">
        <f>บึงกาฬ!AK25</f>
        <v>593447.04999999993</v>
      </c>
      <c r="N23" s="101"/>
      <c r="O23" s="101"/>
      <c r="P23" s="101"/>
      <c r="Q23" s="93">
        <f t="shared" si="0"/>
        <v>-11272.959999999846</v>
      </c>
      <c r="R23" s="94">
        <f t="shared" si="1"/>
        <v>134.23428406732768</v>
      </c>
    </row>
    <row r="24" spans="1:18" x14ac:dyDescent="0.55000000000000004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91906.18</v>
      </c>
      <c r="K24" s="104">
        <f>บึงกาฬ!AI26</f>
        <v>-161399.43000000002</v>
      </c>
      <c r="L24" s="105">
        <f>บึงกาฬ!AJ26</f>
        <v>3974297.1100000003</v>
      </c>
      <c r="M24" s="105">
        <f>บึงกาฬ!AK26</f>
        <v>452201.31</v>
      </c>
      <c r="N24" s="101"/>
      <c r="O24" s="101"/>
      <c r="P24" s="101"/>
      <c r="Q24" s="93">
        <f t="shared" si="0"/>
        <v>3522095.8000000003</v>
      </c>
      <c r="R24" s="94">
        <f t="shared" si="1"/>
        <v>1075.5878511502031</v>
      </c>
    </row>
    <row r="25" spans="1:18" x14ac:dyDescent="0.55000000000000004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284998.87</v>
      </c>
      <c r="K25" s="104">
        <f>บึงกาฬ!AI27</f>
        <v>275195.28999999998</v>
      </c>
      <c r="L25" s="105">
        <f>บึงกาฬ!AJ27</f>
        <v>554129.58000000007</v>
      </c>
      <c r="M25" s="105">
        <f>บึงกาฬ!AK27</f>
        <v>565819.15999999992</v>
      </c>
      <c r="N25" s="101"/>
      <c r="O25" s="101"/>
      <c r="P25" s="101"/>
      <c r="Q25" s="93">
        <f t="shared" si="0"/>
        <v>-11689.579999999842</v>
      </c>
      <c r="R25" s="94">
        <f t="shared" si="1"/>
        <v>129.43928521373513</v>
      </c>
    </row>
    <row r="26" spans="1:18" x14ac:dyDescent="0.55000000000000004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170781.38</v>
      </c>
      <c r="K26" s="104">
        <f>บึงกาฬ!AI28</f>
        <v>198997.06</v>
      </c>
      <c r="L26" s="105">
        <f>บึงกาฬ!AJ28</f>
        <v>427728.48</v>
      </c>
      <c r="M26" s="105">
        <f>บึงกาฬ!AK28</f>
        <v>364077.32</v>
      </c>
      <c r="N26" s="101"/>
      <c r="O26" s="101"/>
      <c r="P26" s="101"/>
      <c r="Q26" s="93">
        <f t="shared" si="0"/>
        <v>63651.159999999974</v>
      </c>
      <c r="R26" s="94">
        <f t="shared" si="1"/>
        <v>159.89849719626167</v>
      </c>
    </row>
    <row r="27" spans="1:18" x14ac:dyDescent="0.55000000000000004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359560.34</v>
      </c>
      <c r="K27" s="104">
        <f>บึงกาฬ!AI29</f>
        <v>-2106954.81</v>
      </c>
      <c r="L27" s="105">
        <f>บึงกาฬ!AJ29</f>
        <v>361345.33</v>
      </c>
      <c r="M27" s="105">
        <f>บึงกาฬ!AK29</f>
        <v>228440.00000000003</v>
      </c>
      <c r="N27" s="101"/>
      <c r="O27" s="101"/>
      <c r="P27" s="101"/>
      <c r="Q27" s="93">
        <f t="shared" si="0"/>
        <v>132905.32999999999</v>
      </c>
      <c r="R27" s="94">
        <f t="shared" si="1"/>
        <v>112.99103502188869</v>
      </c>
    </row>
    <row r="28" spans="1:18" x14ac:dyDescent="0.55000000000000004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362210.73</v>
      </c>
      <c r="K28" s="104">
        <f>บึงกาฬ!AI30</f>
        <v>178768.19999999995</v>
      </c>
      <c r="L28" s="105">
        <f>บึงกาฬ!AJ30</f>
        <v>410219.61</v>
      </c>
      <c r="M28" s="105">
        <f>บึงกาฬ!AK30</f>
        <v>254815.13</v>
      </c>
      <c r="N28" s="101"/>
      <c r="O28" s="101"/>
      <c r="P28" s="101"/>
      <c r="Q28" s="93">
        <f t="shared" si="0"/>
        <v>155404.47999999998</v>
      </c>
      <c r="R28" s="94">
        <f t="shared" si="1"/>
        <v>221.3813329735564</v>
      </c>
    </row>
    <row r="29" spans="1:18" x14ac:dyDescent="0.55000000000000004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239783.2</v>
      </c>
      <c r="K29" s="104">
        <f>บึงกาฬ!AI31</f>
        <v>22172.190000000002</v>
      </c>
      <c r="L29" s="105">
        <f>บึงกาฬ!AJ31</f>
        <v>532654.57000000007</v>
      </c>
      <c r="M29" s="105">
        <f>บึงกาฬ!AK31</f>
        <v>474802.01</v>
      </c>
      <c r="N29" s="101"/>
      <c r="O29" s="101"/>
      <c r="P29" s="101"/>
      <c r="Q29" s="93">
        <f t="shared" si="0"/>
        <v>57852.560000000056</v>
      </c>
      <c r="R29" s="94">
        <f t="shared" si="1"/>
        <v>187.75275643285164</v>
      </c>
    </row>
    <row r="30" spans="1:18" x14ac:dyDescent="0.55000000000000004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531094.43000000005</v>
      </c>
      <c r="K30" s="104">
        <f>บึงกาฬ!AI32</f>
        <v>391088.69000000006</v>
      </c>
      <c r="L30" s="105">
        <f>บึงกาฬ!AJ32</f>
        <v>571604.96</v>
      </c>
      <c r="M30" s="105">
        <f>บึงกาฬ!AK32</f>
        <v>866363.67</v>
      </c>
      <c r="N30" s="101"/>
      <c r="O30" s="101"/>
      <c r="P30" s="101"/>
      <c r="Q30" s="93">
        <f t="shared" si="0"/>
        <v>-294758.71000000008</v>
      </c>
      <c r="R30" s="94">
        <f t="shared" si="1"/>
        <v>82.257153547272978</v>
      </c>
    </row>
    <row r="31" spans="1:18" x14ac:dyDescent="0.55000000000000004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168153.79</v>
      </c>
      <c r="K31" s="104">
        <f>บึงกาฬ!AI33</f>
        <v>189273.5</v>
      </c>
      <c r="L31" s="105">
        <f>บึงกาฬ!AJ33</f>
        <v>316592.96999999997</v>
      </c>
      <c r="M31" s="105">
        <f>บึงกาฬ!AK33</f>
        <v>218214.98</v>
      </c>
      <c r="N31" s="101"/>
      <c r="O31" s="101"/>
      <c r="P31" s="101"/>
      <c r="Q31" s="93">
        <f t="shared" si="0"/>
        <v>98377.989999999962</v>
      </c>
      <c r="R31" s="94">
        <f t="shared" si="1"/>
        <v>60.360909437559577</v>
      </c>
    </row>
    <row r="32" spans="1:18" x14ac:dyDescent="0.55000000000000004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343656.96000000002</v>
      </c>
      <c r="K32" s="104">
        <f>บึงกาฬ!AI34</f>
        <v>602734.86</v>
      </c>
      <c r="L32" s="105">
        <f>บึงกาฬ!AJ34</f>
        <v>416478.94</v>
      </c>
      <c r="M32" s="105">
        <f>บึงกาฬ!AK34</f>
        <v>471153.28</v>
      </c>
      <c r="N32" s="101"/>
      <c r="O32" s="101"/>
      <c r="P32" s="101"/>
      <c r="Q32" s="93">
        <f t="shared" si="0"/>
        <v>-54674.340000000026</v>
      </c>
      <c r="R32" s="94">
        <f t="shared" si="1"/>
        <v>84.719068348250616</v>
      </c>
    </row>
    <row r="33" spans="1:18" x14ac:dyDescent="0.55000000000000004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0</v>
      </c>
      <c r="K33" s="103" t="s">
        <v>3367</v>
      </c>
      <c r="L33" s="105">
        <f>บึงกาฬ!AJ35</f>
        <v>0</v>
      </c>
      <c r="M33" s="105">
        <f>บึงกาฬ!AK35</f>
        <v>0</v>
      </c>
      <c r="N33" s="101"/>
      <c r="O33" s="101"/>
      <c r="P33" s="101"/>
      <c r="Q33" s="93">
        <f t="shared" si="0"/>
        <v>0</v>
      </c>
      <c r="R33" s="94">
        <f t="shared" si="1"/>
        <v>0</v>
      </c>
    </row>
    <row r="34" spans="1:18" s="112" customFormat="1" x14ac:dyDescent="0.55000000000000004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3030531.31</v>
      </c>
      <c r="K34" s="109">
        <f>SUM(K21:K33)</f>
        <v>121871.25999999978</v>
      </c>
      <c r="L34" s="109">
        <f>SUM(L21:L33)</f>
        <v>8797163.7400000021</v>
      </c>
      <c r="M34" s="109">
        <f>SUM(M21:M33)</f>
        <v>5122425.8800000008</v>
      </c>
      <c r="N34" s="107">
        <v>12</v>
      </c>
      <c r="O34" s="107">
        <v>11</v>
      </c>
      <c r="P34" s="107">
        <f>N34-O34</f>
        <v>1</v>
      </c>
      <c r="Q34" s="110">
        <f t="shared" si="0"/>
        <v>3674737.8600000013</v>
      </c>
      <c r="R34" s="111">
        <f>L34/H34</f>
        <v>184.6514365475841</v>
      </c>
    </row>
    <row r="35" spans="1:18" x14ac:dyDescent="0.55000000000000004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55000000000000004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730583.61</v>
      </c>
      <c r="K36" s="104">
        <f>บึงกาฬ!AI36</f>
        <v>295730.68</v>
      </c>
      <c r="L36" s="105">
        <f>บึงกาฬ!AJ36</f>
        <v>687278.06</v>
      </c>
      <c r="M36" s="105">
        <f>บึงกาฬ!AK36</f>
        <v>890633.45</v>
      </c>
      <c r="N36" s="101"/>
      <c r="O36" s="101"/>
      <c r="P36" s="101"/>
      <c r="Q36" s="93">
        <f t="shared" si="0"/>
        <v>-203355.3899999999</v>
      </c>
      <c r="R36" s="94">
        <f t="shared" si="1"/>
        <v>109.73623822449306</v>
      </c>
    </row>
    <row r="37" spans="1:18" x14ac:dyDescent="0.55000000000000004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832965.41</v>
      </c>
      <c r="K37" s="104">
        <f>บึงกาฬ!AI37</f>
        <v>799310.91999999993</v>
      </c>
      <c r="L37" s="105">
        <f>บึงกาฬ!AJ37</f>
        <v>505276.85</v>
      </c>
      <c r="M37" s="105">
        <f>บึงกาฬ!AK37</f>
        <v>356815.73</v>
      </c>
      <c r="N37" s="101"/>
      <c r="O37" s="101"/>
      <c r="P37" s="101"/>
      <c r="Q37" s="93">
        <f t="shared" si="0"/>
        <v>148461.12</v>
      </c>
      <c r="R37" s="94">
        <f t="shared" si="1"/>
        <v>118.41501054605108</v>
      </c>
    </row>
    <row r="38" spans="1:18" x14ac:dyDescent="0.55000000000000004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272012.18</v>
      </c>
      <c r="K38" s="104">
        <f>บึงกาฬ!AI38</f>
        <v>200037.76999999996</v>
      </c>
      <c r="L38" s="105">
        <f>บึงกาฬ!AJ38</f>
        <v>365846.46</v>
      </c>
      <c r="M38" s="105">
        <f>บึงกาฬ!AK38</f>
        <v>439827.20000000001</v>
      </c>
      <c r="N38" s="101"/>
      <c r="O38" s="101"/>
      <c r="P38" s="101"/>
      <c r="Q38" s="93">
        <f t="shared" si="0"/>
        <v>-73980.739999999991</v>
      </c>
      <c r="R38" s="94">
        <f t="shared" si="1"/>
        <v>64.740127411077694</v>
      </c>
    </row>
    <row r="39" spans="1:18" x14ac:dyDescent="0.55000000000000004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655025.96</v>
      </c>
      <c r="K39" s="104">
        <f>บึงกาฬ!AI39</f>
        <v>661238.57999999996</v>
      </c>
      <c r="L39" s="105">
        <f>บึงกาฬ!AJ39</f>
        <v>333498.73</v>
      </c>
      <c r="M39" s="105">
        <f>บึงกาฬ!AK39</f>
        <v>142386.4</v>
      </c>
      <c r="N39" s="101"/>
      <c r="O39" s="101"/>
      <c r="P39" s="101"/>
      <c r="Q39" s="93">
        <f t="shared" si="0"/>
        <v>191112.33</v>
      </c>
      <c r="R39" s="94">
        <f t="shared" si="1"/>
        <v>132.92097648465523</v>
      </c>
    </row>
    <row r="40" spans="1:18" x14ac:dyDescent="0.55000000000000004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500888.28</v>
      </c>
      <c r="K40" s="104">
        <f>บึงกาฬ!AI40</f>
        <v>502946.43000000005</v>
      </c>
      <c r="L40" s="105">
        <f>บึงกาฬ!AJ40</f>
        <v>433688.77</v>
      </c>
      <c r="M40" s="105">
        <f>บึงกาฬ!AK40</f>
        <v>404885</v>
      </c>
      <c r="N40" s="101"/>
      <c r="O40" s="101"/>
      <c r="P40" s="101"/>
      <c r="Q40" s="93">
        <f t="shared" si="0"/>
        <v>28803.770000000019</v>
      </c>
      <c r="R40" s="94">
        <f t="shared" si="1"/>
        <v>200.31813856812934</v>
      </c>
    </row>
    <row r="41" spans="1:18" x14ac:dyDescent="0.55000000000000004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536869.21</v>
      </c>
      <c r="K41" s="104">
        <f>บึงกาฬ!AI41</f>
        <v>318947.8</v>
      </c>
      <c r="L41" s="105">
        <f>บึงกาฬ!AJ41</f>
        <v>398180.95</v>
      </c>
      <c r="M41" s="105">
        <f>บึงกาฬ!AK41</f>
        <v>289147.87</v>
      </c>
      <c r="N41" s="101"/>
      <c r="O41" s="101"/>
      <c r="P41" s="101"/>
      <c r="Q41" s="93">
        <f t="shared" si="0"/>
        <v>109033.08000000002</v>
      </c>
      <c r="R41" s="94">
        <f t="shared" si="1"/>
        <v>157.07335305719923</v>
      </c>
    </row>
    <row r="42" spans="1:18" x14ac:dyDescent="0.55000000000000004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393612.78</v>
      </c>
      <c r="K42" s="104">
        <f>บึงกาฬ!AI42</f>
        <v>391460.30000000005</v>
      </c>
      <c r="L42" s="105">
        <f>บึงกาฬ!AJ42</f>
        <v>548572.98</v>
      </c>
      <c r="M42" s="105">
        <f>บึงกาฬ!AK42</f>
        <v>410902.51999999996</v>
      </c>
      <c r="N42" s="101"/>
      <c r="O42" s="101"/>
      <c r="P42" s="101"/>
      <c r="Q42" s="93">
        <f t="shared" si="0"/>
        <v>137670.46000000002</v>
      </c>
      <c r="R42" s="94">
        <f t="shared" si="1"/>
        <v>120.19565731814198</v>
      </c>
    </row>
    <row r="43" spans="1:18" x14ac:dyDescent="0.55000000000000004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601398.38</v>
      </c>
      <c r="K43" s="104">
        <f>บึงกาฬ!AI43</f>
        <v>656141.35</v>
      </c>
      <c r="L43" s="105">
        <f>บึงกาฬ!AJ43</f>
        <v>396099.68</v>
      </c>
      <c r="M43" s="105">
        <f>บึงกาฬ!AK43</f>
        <v>286671.57</v>
      </c>
      <c r="N43" s="101"/>
      <c r="O43" s="101"/>
      <c r="P43" s="101"/>
      <c r="Q43" s="93">
        <f t="shared" si="0"/>
        <v>109428.10999999999</v>
      </c>
      <c r="R43" s="94">
        <f t="shared" si="1"/>
        <v>140.21227610619468</v>
      </c>
    </row>
    <row r="44" spans="1:18" x14ac:dyDescent="0.55000000000000004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266922.36</v>
      </c>
      <c r="K44" s="104">
        <f>บึงกาฬ!AI44</f>
        <v>274362.88</v>
      </c>
      <c r="L44" s="105">
        <f>บึงกาฬ!AJ44</f>
        <v>161413.65</v>
      </c>
      <c r="M44" s="105">
        <f>บึงกาฬ!AK44</f>
        <v>399887.64</v>
      </c>
      <c r="N44" s="101"/>
      <c r="O44" s="101"/>
      <c r="P44" s="101"/>
      <c r="Q44" s="93">
        <f t="shared" si="0"/>
        <v>-238473.99000000002</v>
      </c>
      <c r="R44" s="94">
        <f t="shared" si="1"/>
        <v>46.157749499571061</v>
      </c>
    </row>
    <row r="45" spans="1:18" x14ac:dyDescent="0.55000000000000004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181710.48</v>
      </c>
      <c r="K45" s="104">
        <f>บึงกาฬ!AI45</f>
        <v>181251.07</v>
      </c>
      <c r="L45" s="105">
        <f>บึงกาฬ!AJ45</f>
        <v>469273.88</v>
      </c>
      <c r="M45" s="105">
        <f>บึงกาฬ!AK45</f>
        <v>420716.88</v>
      </c>
      <c r="N45" s="101" t="s">
        <v>235</v>
      </c>
      <c r="O45" s="101"/>
      <c r="P45" s="101"/>
      <c r="Q45" s="93">
        <f t="shared" si="0"/>
        <v>48557</v>
      </c>
      <c r="R45" s="94">
        <f t="shared" si="1"/>
        <v>110.52140367404616</v>
      </c>
    </row>
    <row r="46" spans="1:18" x14ac:dyDescent="0.55000000000000004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228325.43</v>
      </c>
      <c r="K46" s="104">
        <f>บึงกาฬ!AI46</f>
        <v>227646.50999999998</v>
      </c>
      <c r="L46" s="105">
        <f>บึงกาฬ!AJ46</f>
        <v>575308.51</v>
      </c>
      <c r="M46" s="105">
        <f>บึงกาฬ!AK46</f>
        <v>431344.54000000004</v>
      </c>
      <c r="N46" s="101"/>
      <c r="O46" s="101"/>
      <c r="P46" s="101"/>
      <c r="Q46" s="93">
        <f t="shared" si="0"/>
        <v>143963.96999999997</v>
      </c>
      <c r="R46" s="94">
        <f t="shared" si="1"/>
        <v>190.56260682345149</v>
      </c>
    </row>
    <row r="47" spans="1:18" s="112" customFormat="1" x14ac:dyDescent="0.55000000000000004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5200314.080000001</v>
      </c>
      <c r="K47" s="109">
        <f>SUM(K35:K46)</f>
        <v>4509074.2899999991</v>
      </c>
      <c r="L47" s="109">
        <f>SUM(L35:L46)</f>
        <v>4874438.5200000005</v>
      </c>
      <c r="M47" s="109">
        <f>SUM(M35:M46)</f>
        <v>4473218.8</v>
      </c>
      <c r="N47" s="107">
        <v>11</v>
      </c>
      <c r="O47" s="107">
        <v>11</v>
      </c>
      <c r="P47" s="107">
        <f>N47-O47</f>
        <v>0</v>
      </c>
      <c r="Q47" s="110">
        <f t="shared" si="0"/>
        <v>401219.72000000067</v>
      </c>
      <c r="R47" s="111">
        <f>L47/H47</f>
        <v>117.34042319636023</v>
      </c>
    </row>
    <row r="48" spans="1:18" x14ac:dyDescent="0.55000000000000004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55000000000000004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548658.25</v>
      </c>
      <c r="K49" s="104">
        <f>บึงกาฬ!AI47</f>
        <v>569319.23</v>
      </c>
      <c r="L49" s="105">
        <f>บึงกาฬ!AJ47</f>
        <v>188380.41</v>
      </c>
      <c r="M49" s="105">
        <f>บึงกาฬ!AK47</f>
        <v>388267.8</v>
      </c>
      <c r="N49" s="101"/>
      <c r="O49" s="101"/>
      <c r="P49" s="101"/>
      <c r="Q49" s="93">
        <f t="shared" si="0"/>
        <v>-199887.38999999998</v>
      </c>
      <c r="R49" s="94">
        <f t="shared" si="1"/>
        <v>66.683330973451334</v>
      </c>
    </row>
    <row r="50" spans="1:18" x14ac:dyDescent="0.55000000000000004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254729.14</v>
      </c>
      <c r="K50" s="104">
        <f>บึงกาฬ!AI48</f>
        <v>199300.31</v>
      </c>
      <c r="L50" s="105">
        <f>บึงกาฬ!AJ48</f>
        <v>768757.85</v>
      </c>
      <c r="M50" s="105">
        <f>บึงกาฬ!AK48</f>
        <v>314843.49</v>
      </c>
      <c r="N50" s="101"/>
      <c r="O50" s="101"/>
      <c r="P50" s="101"/>
      <c r="Q50" s="93">
        <f t="shared" si="0"/>
        <v>453914.36</v>
      </c>
      <c r="R50" s="94">
        <f t="shared" si="1"/>
        <v>201.35092980618123</v>
      </c>
    </row>
    <row r="51" spans="1:18" x14ac:dyDescent="0.55000000000000004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1033839.32</v>
      </c>
      <c r="K51" s="104">
        <f>บึงกาฬ!AI49</f>
        <v>1036822.04</v>
      </c>
      <c r="L51" s="105">
        <f>บึงกาฬ!AJ49</f>
        <v>178715.21</v>
      </c>
      <c r="M51" s="105">
        <f>บึงกาฬ!AK49</f>
        <v>270361.40999999997</v>
      </c>
      <c r="N51" s="101"/>
      <c r="O51" s="101"/>
      <c r="P51" s="101"/>
      <c r="Q51" s="93">
        <f t="shared" si="0"/>
        <v>-91646.199999999983</v>
      </c>
      <c r="R51" s="94">
        <f t="shared" si="1"/>
        <v>87.519691478942207</v>
      </c>
    </row>
    <row r="52" spans="1:18" s="112" customFormat="1" x14ac:dyDescent="0.55000000000000004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1837226.71</v>
      </c>
      <c r="K52" s="109">
        <f>SUM(K48:K51)</f>
        <v>1805441.58</v>
      </c>
      <c r="L52" s="109">
        <f>SUM(L48:L51)</f>
        <v>1135853.47</v>
      </c>
      <c r="M52" s="109">
        <f>SUM(M48:M51)</f>
        <v>973472.7</v>
      </c>
      <c r="N52" s="107">
        <v>3</v>
      </c>
      <c r="O52" s="107">
        <v>3</v>
      </c>
      <c r="P52" s="107">
        <f>N52-O52</f>
        <v>0</v>
      </c>
      <c r="Q52" s="110">
        <f t="shared" si="0"/>
        <v>162380.77000000002</v>
      </c>
      <c r="R52" s="111">
        <f>L52/H52</f>
        <v>130.78335866436385</v>
      </c>
    </row>
    <row r="53" spans="1:18" x14ac:dyDescent="0.55000000000000004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55000000000000004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655978.54</v>
      </c>
      <c r="K54" s="104">
        <f>บึงกาฬ!AI50</f>
        <v>525619.24</v>
      </c>
      <c r="L54" s="105">
        <f>บึงกาฬ!AJ50</f>
        <v>446374.57</v>
      </c>
      <c r="M54" s="105">
        <f>บึงกาฬ!AK50</f>
        <v>402280.29000000004</v>
      </c>
      <c r="N54" s="101"/>
      <c r="O54" s="101"/>
      <c r="P54" s="101"/>
      <c r="Q54" s="93">
        <f t="shared" si="0"/>
        <v>44094.27999999997</v>
      </c>
      <c r="R54" s="94">
        <f t="shared" si="1"/>
        <v>153.0776989026063</v>
      </c>
    </row>
    <row r="55" spans="1:18" x14ac:dyDescent="0.55000000000000004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1631037.26</v>
      </c>
      <c r="K55" s="104">
        <f>บึงกาฬ!AI51</f>
        <v>1466952.5899999999</v>
      </c>
      <c r="L55" s="105">
        <f>บึงกาฬ!AJ51</f>
        <v>811720.14</v>
      </c>
      <c r="M55" s="105">
        <f>บึงกาฬ!AK51</f>
        <v>882189.82000000007</v>
      </c>
      <c r="N55" s="101"/>
      <c r="O55" s="101"/>
      <c r="P55" s="101"/>
      <c r="Q55" s="93">
        <f t="shared" si="0"/>
        <v>-70469.680000000051</v>
      </c>
      <c r="R55" s="94">
        <f t="shared" si="1"/>
        <v>82.845492957746487</v>
      </c>
    </row>
    <row r="56" spans="1:18" x14ac:dyDescent="0.55000000000000004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204121.67</v>
      </c>
      <c r="K56" s="104">
        <f>บึงกาฬ!AI52</f>
        <v>97370.040000000008</v>
      </c>
      <c r="L56" s="105">
        <f>บึงกาฬ!AJ52</f>
        <v>656527.41999999993</v>
      </c>
      <c r="M56" s="105">
        <f>บึงกาฬ!AK52</f>
        <v>588208.55999999994</v>
      </c>
      <c r="N56" s="101"/>
      <c r="O56" s="101"/>
      <c r="P56" s="101"/>
      <c r="Q56" s="93">
        <f t="shared" si="0"/>
        <v>68318.859999999986</v>
      </c>
      <c r="R56" s="94">
        <f t="shared" si="1"/>
        <v>135.56213504026428</v>
      </c>
    </row>
    <row r="57" spans="1:18" x14ac:dyDescent="0.55000000000000004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1168702.83</v>
      </c>
      <c r="K57" s="104">
        <f>บึงกาฬ!AI53</f>
        <v>822652.11</v>
      </c>
      <c r="L57" s="105">
        <f>บึงกาฬ!AJ53</f>
        <v>1054906.96</v>
      </c>
      <c r="M57" s="105">
        <f>บึงกาฬ!AK53</f>
        <v>645487.1399999999</v>
      </c>
      <c r="N57" s="101"/>
      <c r="O57" s="101"/>
      <c r="P57" s="101"/>
      <c r="Q57" s="93">
        <f t="shared" si="0"/>
        <v>409419.82000000007</v>
      </c>
      <c r="R57" s="94">
        <f t="shared" si="1"/>
        <v>188.00694350383176</v>
      </c>
    </row>
    <row r="58" spans="1:18" s="112" customFormat="1" x14ac:dyDescent="0.55000000000000004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3659840.3</v>
      </c>
      <c r="K58" s="109">
        <f>SUM(K53:K57)</f>
        <v>2912593.98</v>
      </c>
      <c r="L58" s="109">
        <f>SUM(L53:L57)</f>
        <v>2969529.09</v>
      </c>
      <c r="M58" s="109">
        <f>SUM(M53:M57)</f>
        <v>2518165.8099999996</v>
      </c>
      <c r="N58" s="107">
        <v>4</v>
      </c>
      <c r="O58" s="107">
        <v>4</v>
      </c>
      <c r="P58" s="107">
        <f>N58-O58</f>
        <v>0</v>
      </c>
      <c r="Q58" s="110">
        <f t="shared" si="0"/>
        <v>451363.28000000026</v>
      </c>
      <c r="R58" s="111">
        <f>L58/H58</f>
        <v>128.17373489295579</v>
      </c>
    </row>
    <row r="59" spans="1:18" x14ac:dyDescent="0.55000000000000004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55000000000000004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0</v>
      </c>
      <c r="K60" s="105">
        <f>บึงกาฬ!AI54</f>
        <v>0</v>
      </c>
      <c r="L60" s="105">
        <f>บึงกาฬ!AJ54</f>
        <v>0</v>
      </c>
      <c r="M60" s="105">
        <f>บึงกาฬ!AK54</f>
        <v>0</v>
      </c>
      <c r="N60" s="115"/>
      <c r="O60" s="115"/>
      <c r="P60" s="115"/>
      <c r="Q60" s="118">
        <f t="shared" si="0"/>
        <v>0</v>
      </c>
      <c r="R60" s="119">
        <f t="shared" si="1"/>
        <v>0</v>
      </c>
    </row>
    <row r="61" spans="1:18" x14ac:dyDescent="0.55000000000000004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0</v>
      </c>
      <c r="K61" s="105">
        <f>บึงกาฬ!AI55</f>
        <v>0</v>
      </c>
      <c r="L61" s="105">
        <f>บึงกาฬ!AJ55</f>
        <v>0</v>
      </c>
      <c r="M61" s="105">
        <f>บึงกาฬ!AK55</f>
        <v>0</v>
      </c>
      <c r="N61" s="101"/>
      <c r="O61" s="101"/>
      <c r="P61" s="101"/>
      <c r="Q61" s="93">
        <f t="shared" si="0"/>
        <v>0</v>
      </c>
      <c r="R61" s="94">
        <f t="shared" si="1"/>
        <v>0</v>
      </c>
    </row>
    <row r="62" spans="1:18" x14ac:dyDescent="0.55000000000000004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0</v>
      </c>
      <c r="K62" s="246">
        <f>บึงกาฬ!AI56</f>
        <v>0</v>
      </c>
      <c r="L62" s="105">
        <f>บึงกาฬ!AJ56</f>
        <v>0</v>
      </c>
      <c r="M62" s="105">
        <f>บึงกาฬ!AK56</f>
        <v>0</v>
      </c>
      <c r="N62" s="101"/>
      <c r="O62" s="101"/>
      <c r="P62" s="101"/>
      <c r="Q62" s="93">
        <f t="shared" si="0"/>
        <v>0</v>
      </c>
      <c r="R62" s="94">
        <f t="shared" si="1"/>
        <v>0</v>
      </c>
    </row>
    <row r="63" spans="1:18" x14ac:dyDescent="0.55000000000000004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0</v>
      </c>
      <c r="K63" s="105">
        <f>บึงกาฬ!AI57</f>
        <v>0</v>
      </c>
      <c r="L63" s="105">
        <f>บึงกาฬ!AJ57</f>
        <v>0</v>
      </c>
      <c r="M63" s="105">
        <f>บึงกาฬ!AK57</f>
        <v>0</v>
      </c>
      <c r="N63" s="101"/>
      <c r="O63" s="101"/>
      <c r="P63" s="101"/>
      <c r="Q63" s="93">
        <f t="shared" si="0"/>
        <v>0</v>
      </c>
      <c r="R63" s="94">
        <f t="shared" si="1"/>
        <v>0</v>
      </c>
    </row>
    <row r="64" spans="1:18" x14ac:dyDescent="0.55000000000000004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0</v>
      </c>
      <c r="K64" s="105">
        <f>บึงกาฬ!AI58</f>
        <v>0</v>
      </c>
      <c r="L64" s="105">
        <f>บึงกาฬ!AJ58</f>
        <v>0</v>
      </c>
      <c r="M64" s="105">
        <f>บึงกาฬ!AK58</f>
        <v>0</v>
      </c>
      <c r="N64" s="101"/>
      <c r="O64" s="101"/>
      <c r="P64" s="101"/>
      <c r="Q64" s="93">
        <f t="shared" si="0"/>
        <v>0</v>
      </c>
      <c r="R64" s="94">
        <f t="shared" si="1"/>
        <v>0</v>
      </c>
    </row>
    <row r="65" spans="1:18" s="120" customFormat="1" x14ac:dyDescent="0.55000000000000004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0</v>
      </c>
      <c r="K65" s="105">
        <f>บึงกาฬ!AI59</f>
        <v>0</v>
      </c>
      <c r="L65" s="105">
        <f>บึงกาฬ!AJ59</f>
        <v>0</v>
      </c>
      <c r="M65" s="105">
        <f>บึงกาฬ!AK59</f>
        <v>0</v>
      </c>
      <c r="N65" s="115"/>
      <c r="O65" s="115"/>
      <c r="P65" s="115"/>
      <c r="Q65" s="118">
        <f t="shared" si="0"/>
        <v>0</v>
      </c>
      <c r="R65" s="119">
        <f t="shared" si="1"/>
        <v>0</v>
      </c>
    </row>
    <row r="66" spans="1:18" s="112" customFormat="1" x14ac:dyDescent="0.55000000000000004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0</v>
      </c>
      <c r="K66" s="109">
        <f>SUM(K59:K65)</f>
        <v>0</v>
      </c>
      <c r="L66" s="109">
        <f>SUM(L59:L65)</f>
        <v>0</v>
      </c>
      <c r="M66" s="109">
        <f>SUM(M59:M65)</f>
        <v>0</v>
      </c>
      <c r="N66" s="107">
        <v>6</v>
      </c>
      <c r="O66" s="107">
        <v>0</v>
      </c>
      <c r="P66" s="107">
        <f>N66-O66</f>
        <v>6</v>
      </c>
      <c r="Q66" s="110">
        <f t="shared" si="0"/>
        <v>0</v>
      </c>
      <c r="R66" s="111">
        <f>L66/H66</f>
        <v>0</v>
      </c>
    </row>
    <row r="67" spans="1:18" x14ac:dyDescent="0.55000000000000004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55000000000000004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107133.18</v>
      </c>
      <c r="K68" s="104">
        <f>บึงกาฬ!AI60</f>
        <v>-655420.85</v>
      </c>
      <c r="L68" s="105">
        <f>บึงกาฬ!AJ60</f>
        <v>290365.39999999997</v>
      </c>
      <c r="M68" s="105">
        <f>บึงกาฬ!AK60</f>
        <v>378319.33</v>
      </c>
      <c r="N68" s="101"/>
      <c r="O68" s="101"/>
      <c r="P68" s="101"/>
      <c r="Q68" s="93">
        <f t="shared" si="0"/>
        <v>-87953.930000000051</v>
      </c>
      <c r="R68" s="94">
        <f t="shared" si="1"/>
        <v>79.118637602179831</v>
      </c>
    </row>
    <row r="69" spans="1:18" x14ac:dyDescent="0.55000000000000004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178374.69</v>
      </c>
      <c r="K69" s="104">
        <f>บึงกาฬ!AI61</f>
        <v>392446.64</v>
      </c>
      <c r="L69" s="105">
        <f>บึงกาฬ!AJ61</f>
        <v>516007.39999999997</v>
      </c>
      <c r="M69" s="105">
        <f>บึงกาฬ!AK61</f>
        <v>420961.59</v>
      </c>
      <c r="N69" s="101"/>
      <c r="O69" s="101"/>
      <c r="P69" s="101"/>
      <c r="Q69" s="93">
        <f t="shared" si="0"/>
        <v>95045.809999999939</v>
      </c>
      <c r="R69" s="94">
        <f t="shared" si="1"/>
        <v>147.98032692859189</v>
      </c>
    </row>
    <row r="70" spans="1:18" x14ac:dyDescent="0.55000000000000004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143334.10999999999</v>
      </c>
      <c r="K70" s="104">
        <f>บึงกาฬ!AI62</f>
        <v>-1044466.4199999999</v>
      </c>
      <c r="L70" s="105">
        <f>บึงกาฬ!AJ62</f>
        <v>603223.04000000015</v>
      </c>
      <c r="M70" s="105">
        <f>บึงกาฬ!AK62</f>
        <v>536161.36</v>
      </c>
      <c r="N70" s="101"/>
      <c r="O70" s="101"/>
      <c r="P70" s="101"/>
      <c r="Q70" s="93">
        <f t="shared" si="0"/>
        <v>67061.680000000168</v>
      </c>
      <c r="R70" s="94">
        <f t="shared" si="1"/>
        <v>95.962939866369737</v>
      </c>
    </row>
    <row r="71" spans="1:18" x14ac:dyDescent="0.55000000000000004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60329.54</v>
      </c>
      <c r="K71" s="104">
        <f>บึงกาฬ!AI63</f>
        <v>-344465.29</v>
      </c>
      <c r="L71" s="105">
        <f>บึงกาฬ!AJ63</f>
        <v>377270.44</v>
      </c>
      <c r="M71" s="105">
        <f>บึงกาฬ!AK63</f>
        <v>331732.22000000003</v>
      </c>
      <c r="N71" s="101"/>
      <c r="O71" s="101"/>
      <c r="P71" s="101"/>
      <c r="Q71" s="93">
        <f t="shared" ref="Q71:Q134" si="2">L71-M71</f>
        <v>45538.219999999972</v>
      </c>
      <c r="R71" s="94">
        <f t="shared" ref="R71:R134" si="3">L71/H71</f>
        <v>109.7993131548312</v>
      </c>
    </row>
    <row r="72" spans="1:18" x14ac:dyDescent="0.55000000000000004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41619.15</v>
      </c>
      <c r="K72" s="104">
        <f>บึงกาฬ!AI64</f>
        <v>-75414.009999999995</v>
      </c>
      <c r="L72" s="105">
        <f>บึงกาฬ!AJ64</f>
        <v>321439.17</v>
      </c>
      <c r="M72" s="105">
        <f>บึงกาฬ!AK64</f>
        <v>404333.23</v>
      </c>
      <c r="N72" s="101"/>
      <c r="O72" s="101"/>
      <c r="P72" s="101"/>
      <c r="Q72" s="93">
        <f t="shared" si="2"/>
        <v>-82894.06</v>
      </c>
      <c r="R72" s="94">
        <f t="shared" si="3"/>
        <v>88.575136401212447</v>
      </c>
    </row>
    <row r="73" spans="1:18" x14ac:dyDescent="0.55000000000000004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499953.48</v>
      </c>
      <c r="K73" s="104">
        <f>บึงกาฬ!AI65</f>
        <v>109407.30999999994</v>
      </c>
      <c r="L73" s="105">
        <f>บึงกาฬ!AJ65</f>
        <v>449894.64</v>
      </c>
      <c r="M73" s="105">
        <f>บึงกาฬ!AK65</f>
        <v>499661.33</v>
      </c>
      <c r="N73" s="101"/>
      <c r="O73" s="101"/>
      <c r="P73" s="101"/>
      <c r="Q73" s="93">
        <f t="shared" si="2"/>
        <v>-49766.69</v>
      </c>
      <c r="R73" s="94">
        <f t="shared" si="3"/>
        <v>98.380634157008529</v>
      </c>
    </row>
    <row r="74" spans="1:18" s="112" customFormat="1" x14ac:dyDescent="0.55000000000000004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1030744.1499999999</v>
      </c>
      <c r="K74" s="109">
        <f>SUM(K67:K73)</f>
        <v>-1617912.62</v>
      </c>
      <c r="L74" s="109">
        <f>SUM(L67:L73)</f>
        <v>2558200.0900000003</v>
      </c>
      <c r="M74" s="109">
        <f>SUM(M67:M73)</f>
        <v>2571169.06</v>
      </c>
      <c r="N74" s="107">
        <v>6</v>
      </c>
      <c r="O74" s="107">
        <v>6</v>
      </c>
      <c r="P74" s="107">
        <f>N74-O74</f>
        <v>0</v>
      </c>
      <c r="Q74" s="110">
        <f>L74-M74</f>
        <v>-12968.969999999739</v>
      </c>
      <c r="R74" s="111">
        <f>L74/H74</f>
        <v>101.99753159762371</v>
      </c>
    </row>
    <row r="75" spans="1:18" x14ac:dyDescent="0.55000000000000004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55000000000000004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475077.09</v>
      </c>
      <c r="K76" s="104">
        <f>บึงกาฬ!AI66</f>
        <v>526906.75</v>
      </c>
      <c r="L76" s="104">
        <f>บึงกาฬ!AJ66</f>
        <v>584041.25</v>
      </c>
      <c r="M76" s="104">
        <f>บึงกาฬ!AK66</f>
        <v>685933.89</v>
      </c>
      <c r="N76" s="101"/>
      <c r="O76" s="101"/>
      <c r="P76" s="101"/>
      <c r="Q76" s="93">
        <f t="shared" si="2"/>
        <v>-101892.64000000001</v>
      </c>
      <c r="R76" s="94">
        <f t="shared" si="3"/>
        <v>101.53707406119611</v>
      </c>
    </row>
    <row r="77" spans="1:18" x14ac:dyDescent="0.55000000000000004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626687.57999999996</v>
      </c>
      <c r="K77" s="104">
        <f>บึงกาฬ!AI67</f>
        <v>489391.14999999991</v>
      </c>
      <c r="L77" s="104">
        <f>บึงกาฬ!AJ67</f>
        <v>257849.81</v>
      </c>
      <c r="M77" s="104">
        <f>บึงกาฬ!AK67</f>
        <v>227840.32</v>
      </c>
      <c r="N77" s="101"/>
      <c r="O77" s="101"/>
      <c r="P77" s="101"/>
      <c r="Q77" s="93">
        <f t="shared" si="2"/>
        <v>30009.489999999991</v>
      </c>
      <c r="R77" s="94">
        <f t="shared" si="3"/>
        <v>58.8295254391969</v>
      </c>
    </row>
    <row r="78" spans="1:18" x14ac:dyDescent="0.55000000000000004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194658.24</v>
      </c>
      <c r="K78" s="104">
        <f>บึงกาฬ!AI68</f>
        <v>181945.56</v>
      </c>
      <c r="L78" s="104">
        <f>บึงกาฬ!AJ68</f>
        <v>222546.63</v>
      </c>
      <c r="M78" s="104">
        <f>บึงกาฬ!AK68</f>
        <v>218496</v>
      </c>
      <c r="N78" s="101"/>
      <c r="O78" s="101"/>
      <c r="P78" s="101"/>
      <c r="Q78" s="93">
        <f t="shared" si="2"/>
        <v>4050.6300000000047</v>
      </c>
      <c r="R78" s="94">
        <f t="shared" si="3"/>
        <v>112.79606183476939</v>
      </c>
    </row>
    <row r="79" spans="1:18" x14ac:dyDescent="0.55000000000000004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360210.04</v>
      </c>
      <c r="K79" s="104">
        <f>บึงกาฬ!AI69</f>
        <v>311076.26</v>
      </c>
      <c r="L79" s="104">
        <f>บึงกาฬ!AJ69</f>
        <v>555718.31999999995</v>
      </c>
      <c r="M79" s="104">
        <f>บึงกาฬ!AK69</f>
        <v>270337.15000000002</v>
      </c>
      <c r="N79" s="101"/>
      <c r="O79" s="101"/>
      <c r="P79" s="101"/>
      <c r="Q79" s="93">
        <f t="shared" si="2"/>
        <v>285381.16999999993</v>
      </c>
      <c r="R79" s="94">
        <f t="shared" si="3"/>
        <v>110.98828040742958</v>
      </c>
    </row>
    <row r="80" spans="1:18" x14ac:dyDescent="0.55000000000000004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310406.55</v>
      </c>
      <c r="K80" s="104">
        <f>บึงกาฬ!AI70</f>
        <v>209156.71</v>
      </c>
      <c r="L80" s="104">
        <f>บึงกาฬ!AJ70</f>
        <v>263712.8</v>
      </c>
      <c r="M80" s="104">
        <f>บึงกาฬ!AK70</f>
        <v>374930.84</v>
      </c>
      <c r="N80" s="101"/>
      <c r="O80" s="101"/>
      <c r="P80" s="101"/>
      <c r="Q80" s="93">
        <f t="shared" si="2"/>
        <v>-111218.04000000004</v>
      </c>
      <c r="R80" s="94">
        <f t="shared" si="3"/>
        <v>49.588717562993601</v>
      </c>
    </row>
    <row r="81" spans="1:18" s="112" customFormat="1" x14ac:dyDescent="0.55000000000000004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1967039.5</v>
      </c>
      <c r="K81" s="109">
        <f>SUM(K75:K80)</f>
        <v>1718476.43</v>
      </c>
      <c r="L81" s="109">
        <f>SUM(L75:L80)</f>
        <v>1883868.8099999998</v>
      </c>
      <c r="M81" s="109">
        <f>SUM(M75:M80)</f>
        <v>1777538.2</v>
      </c>
      <c r="N81" s="107">
        <v>5</v>
      </c>
      <c r="O81" s="107">
        <v>5</v>
      </c>
      <c r="P81" s="107">
        <f>N81-O81</f>
        <v>0</v>
      </c>
      <c r="Q81" s="110">
        <f t="shared" si="2"/>
        <v>106330.60999999987</v>
      </c>
      <c r="R81" s="111">
        <f t="shared" si="3"/>
        <v>83.977569206080318</v>
      </c>
    </row>
    <row r="82" spans="1:18" s="112" customFormat="1" ht="24.75" thickBot="1" x14ac:dyDescent="0.6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23483278.150000002</v>
      </c>
      <c r="K82" s="125">
        <f t="shared" si="4"/>
        <v>14695379.02</v>
      </c>
      <c r="L82" s="124">
        <f t="shared" si="4"/>
        <v>27408128.619999997</v>
      </c>
      <c r="M82" s="124">
        <f t="shared" si="4"/>
        <v>25169173.009999998</v>
      </c>
      <c r="N82" s="122">
        <f t="shared" si="4"/>
        <v>61</v>
      </c>
      <c r="O82" s="122">
        <f t="shared" si="4"/>
        <v>54</v>
      </c>
      <c r="P82" s="122">
        <f>N82-O82</f>
        <v>7</v>
      </c>
      <c r="Q82" s="110">
        <f t="shared" si="2"/>
        <v>2238955.6099999994</v>
      </c>
      <c r="R82" s="111">
        <f t="shared" si="3"/>
        <v>109.62505997592163</v>
      </c>
    </row>
    <row r="83" spans="1:18" s="112" customFormat="1" ht="25.5" thickTop="1" thickBot="1" x14ac:dyDescent="0.6">
      <c r="A83" s="126"/>
      <c r="B83" s="127"/>
      <c r="C83" s="127"/>
      <c r="D83" s="127"/>
      <c r="E83" s="412" t="s">
        <v>278</v>
      </c>
      <c r="F83" s="413"/>
      <c r="G83" s="414"/>
      <c r="H83" s="128"/>
      <c r="I83" s="126"/>
      <c r="J83" s="129">
        <f>J82/O82</f>
        <v>434875.52129629633</v>
      </c>
      <c r="K83" s="130">
        <f>K82/O82</f>
        <v>272136.64851851849</v>
      </c>
      <c r="L83" s="129">
        <f>L82/O82</f>
        <v>507557.93740740739</v>
      </c>
      <c r="M83" s="129">
        <f>M82/O82</f>
        <v>466095.79648148146</v>
      </c>
      <c r="N83" s="127"/>
      <c r="O83" s="127"/>
      <c r="P83" s="127"/>
      <c r="Q83" s="93"/>
      <c r="R83" s="94"/>
    </row>
    <row r="84" spans="1:18" ht="24.75" thickTop="1" x14ac:dyDescent="0.55000000000000004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55000000000000004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935068.09</v>
      </c>
      <c r="K85" s="247">
        <f>หนองบัวลำภู!AB4</f>
        <v>915149.16999999993</v>
      </c>
      <c r="L85" s="105">
        <f>หนองบัวลำภู!AC4</f>
        <v>238789.89</v>
      </c>
      <c r="M85" s="105">
        <f>หนองบัวลำภู!AD4</f>
        <v>950832.41</v>
      </c>
      <c r="N85" s="101"/>
      <c r="O85" s="101"/>
      <c r="P85" s="101"/>
      <c r="Q85" s="93">
        <f t="shared" si="2"/>
        <v>-712042.52</v>
      </c>
      <c r="R85" s="94">
        <f t="shared" si="3"/>
        <v>48.230638254898004</v>
      </c>
    </row>
    <row r="86" spans="1:18" x14ac:dyDescent="0.55000000000000004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533840.35</v>
      </c>
      <c r="K86" s="247">
        <f>หนองบัวลำภู!AB5</f>
        <v>607229.65</v>
      </c>
      <c r="L86" s="105">
        <f>หนองบัวลำภู!AC5</f>
        <v>237770.81</v>
      </c>
      <c r="M86" s="105">
        <f>หนองบัวลำภู!AD5</f>
        <v>441409.66</v>
      </c>
      <c r="N86" s="101"/>
      <c r="O86" s="101"/>
      <c r="P86" s="101"/>
      <c r="Q86" s="93">
        <f t="shared" si="2"/>
        <v>-203638.84999999998</v>
      </c>
      <c r="R86" s="94">
        <f t="shared" si="3"/>
        <v>54.137251821493621</v>
      </c>
    </row>
    <row r="87" spans="1:18" x14ac:dyDescent="0.55000000000000004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720498.57</v>
      </c>
      <c r="K87" s="247">
        <f>หนองบัวลำภู!AB6</f>
        <v>781397.58</v>
      </c>
      <c r="L87" s="105">
        <f>หนองบัวลำภู!AC6</f>
        <v>429489.35</v>
      </c>
      <c r="M87" s="105">
        <f>หนองบัวลำภู!AD6</f>
        <v>551364.36</v>
      </c>
      <c r="N87" s="101"/>
      <c r="O87" s="101"/>
      <c r="P87" s="101"/>
      <c r="Q87" s="93">
        <f t="shared" si="2"/>
        <v>-121875.01000000001</v>
      </c>
      <c r="R87" s="94">
        <f t="shared" si="3"/>
        <v>83.639600778967861</v>
      </c>
    </row>
    <row r="88" spans="1:18" x14ac:dyDescent="0.55000000000000004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1016550.17</v>
      </c>
      <c r="K88" s="247">
        <f>หนองบัวลำภู!AB7</f>
        <v>1090460.08</v>
      </c>
      <c r="L88" s="105">
        <f>หนองบัวลำภู!AC7</f>
        <v>651009.78</v>
      </c>
      <c r="M88" s="105">
        <f>หนองบัวลำภู!AD7</f>
        <v>795568.56</v>
      </c>
      <c r="N88" s="101"/>
      <c r="O88" s="101"/>
      <c r="P88" s="101"/>
      <c r="Q88" s="93">
        <f t="shared" si="2"/>
        <v>-144558.78000000003</v>
      </c>
      <c r="R88" s="94">
        <f t="shared" si="3"/>
        <v>84.87741590612778</v>
      </c>
    </row>
    <row r="89" spans="1:18" x14ac:dyDescent="0.55000000000000004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1045053.74</v>
      </c>
      <c r="K89" s="247">
        <f>หนองบัวลำภู!AB8</f>
        <v>1041912.3799999999</v>
      </c>
      <c r="L89" s="105">
        <f>หนองบัวลำภู!AC8</f>
        <v>320831.03000000003</v>
      </c>
      <c r="M89" s="105">
        <f>หนองบัวลำภู!AD8</f>
        <v>464297.61</v>
      </c>
      <c r="N89" s="101"/>
      <c r="O89" s="101"/>
      <c r="P89" s="101"/>
      <c r="Q89" s="93">
        <f t="shared" si="2"/>
        <v>-143466.57999999996</v>
      </c>
      <c r="R89" s="94">
        <f t="shared" si="3"/>
        <v>63.619081895697015</v>
      </c>
    </row>
    <row r="90" spans="1:18" x14ac:dyDescent="0.55000000000000004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331999.48</v>
      </c>
      <c r="K90" s="247">
        <f>หนองบัวลำภู!AB9</f>
        <v>383655.81</v>
      </c>
      <c r="L90" s="105">
        <f>หนองบัวลำภู!AC9</f>
        <v>176100.9</v>
      </c>
      <c r="M90" s="105">
        <f>หนองบัวลำภู!AD9</f>
        <v>296621.28000000003</v>
      </c>
      <c r="N90" s="101"/>
      <c r="O90" s="101"/>
      <c r="P90" s="101"/>
      <c r="Q90" s="93">
        <f t="shared" si="2"/>
        <v>-120520.38000000003</v>
      </c>
      <c r="R90" s="94">
        <f t="shared" si="3"/>
        <v>95.24115738236884</v>
      </c>
    </row>
    <row r="91" spans="1:18" x14ac:dyDescent="0.55000000000000004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563937.4</v>
      </c>
      <c r="K91" s="104">
        <f>หนองบัวลำภู!AB10</f>
        <v>692651.39</v>
      </c>
      <c r="L91" s="105">
        <f>หนองบัวลำภู!AC10</f>
        <v>382124.7</v>
      </c>
      <c r="M91" s="105">
        <f>หนองบัวลำภู!AD10</f>
        <v>582294</v>
      </c>
      <c r="N91" s="101"/>
      <c r="O91" s="101"/>
      <c r="P91" s="101"/>
      <c r="Q91" s="93">
        <f t="shared" si="2"/>
        <v>-200169.3</v>
      </c>
      <c r="R91" s="94">
        <f t="shared" si="3"/>
        <v>53.987666007346711</v>
      </c>
    </row>
    <row r="92" spans="1:18" x14ac:dyDescent="0.55000000000000004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535408.01</v>
      </c>
      <c r="K92" s="247">
        <f>หนองบัวลำภู!AB11</f>
        <v>621129.15</v>
      </c>
      <c r="L92" s="105">
        <f>หนองบัวลำภู!AC11</f>
        <v>234207.97</v>
      </c>
      <c r="M92" s="105">
        <f>หนองบัวลำภู!AD11</f>
        <v>352056.52</v>
      </c>
      <c r="N92" s="101"/>
      <c r="O92" s="101"/>
      <c r="P92" s="101"/>
      <c r="Q92" s="93">
        <f t="shared" si="2"/>
        <v>-117848.55000000002</v>
      </c>
      <c r="R92" s="94">
        <f t="shared" si="3"/>
        <v>84.035870111230707</v>
      </c>
    </row>
    <row r="93" spans="1:18" x14ac:dyDescent="0.55000000000000004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925188.7</v>
      </c>
      <c r="K93" s="104">
        <f>หนองบัวลำภู!AB12</f>
        <v>1036571.8199999998</v>
      </c>
      <c r="L93" s="105">
        <f>หนองบัวลำภู!AC12</f>
        <v>290052.53000000003</v>
      </c>
      <c r="M93" s="105">
        <f>หนองบัวลำภู!AD12</f>
        <v>492772.14</v>
      </c>
      <c r="N93" s="101"/>
      <c r="O93" s="101"/>
      <c r="P93" s="101"/>
      <c r="Q93" s="93">
        <f t="shared" si="2"/>
        <v>-202719.61</v>
      </c>
      <c r="R93" s="94">
        <f t="shared" si="3"/>
        <v>66.740112747353891</v>
      </c>
    </row>
    <row r="94" spans="1:18" x14ac:dyDescent="0.55000000000000004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258233.14</v>
      </c>
      <c r="K94" s="104">
        <f>หนองบัวลำภู!AB13</f>
        <v>172454.16</v>
      </c>
      <c r="L94" s="105">
        <f>หนองบัวลำภู!AC13</f>
        <v>115758.9</v>
      </c>
      <c r="M94" s="105">
        <f>หนองบัวลำภู!AD13</f>
        <v>214405.58000000002</v>
      </c>
      <c r="N94" s="101"/>
      <c r="O94" s="101"/>
      <c r="P94" s="101"/>
      <c r="Q94" s="93">
        <f t="shared" si="2"/>
        <v>-98646.680000000022</v>
      </c>
      <c r="R94" s="94">
        <f t="shared" si="3"/>
        <v>38.962941770447657</v>
      </c>
    </row>
    <row r="95" spans="1:18" x14ac:dyDescent="0.55000000000000004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482759.6</v>
      </c>
      <c r="K95" s="104">
        <f>หนองบัวลำภู!AB14</f>
        <v>465036.30999999994</v>
      </c>
      <c r="L95" s="105">
        <f>หนองบัวลำภู!AC14</f>
        <v>212296.91999999998</v>
      </c>
      <c r="M95" s="105">
        <f>หนองบัวลำภู!AD14</f>
        <v>393287.86</v>
      </c>
      <c r="N95" s="101"/>
      <c r="O95" s="101"/>
      <c r="P95" s="101"/>
      <c r="Q95" s="93">
        <f t="shared" si="2"/>
        <v>-180990.94</v>
      </c>
      <c r="R95" s="94">
        <f t="shared" si="3"/>
        <v>78.050338235294106</v>
      </c>
    </row>
    <row r="96" spans="1:18" x14ac:dyDescent="0.55000000000000004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910158.69</v>
      </c>
      <c r="K96" s="247">
        <f>หนองบัวลำภู!AB15</f>
        <v>911904.84</v>
      </c>
      <c r="L96" s="105">
        <f>หนองบัวลำภู!AC15</f>
        <v>724350.86</v>
      </c>
      <c r="M96" s="105">
        <f>หนองบัวลำภู!AD15</f>
        <v>462827.94</v>
      </c>
      <c r="N96" s="101"/>
      <c r="O96" s="101"/>
      <c r="P96" s="101"/>
      <c r="Q96" s="93">
        <f t="shared" si="2"/>
        <v>261522.91999999998</v>
      </c>
      <c r="R96" s="94">
        <f t="shared" si="3"/>
        <v>157.1941970486111</v>
      </c>
    </row>
    <row r="97" spans="1:18" x14ac:dyDescent="0.55000000000000004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393282.24</v>
      </c>
      <c r="K97" s="104">
        <f>หนองบัวลำภู!AB16</f>
        <v>432685.8</v>
      </c>
      <c r="L97" s="105">
        <f>หนองบัวลำภู!AC16</f>
        <v>401341.89</v>
      </c>
      <c r="M97" s="105">
        <f>หนองบัวลำภู!AD16</f>
        <v>581395.27</v>
      </c>
      <c r="N97" s="101"/>
      <c r="O97" s="101"/>
      <c r="P97" s="101"/>
      <c r="Q97" s="93">
        <f t="shared" si="2"/>
        <v>-180053.38</v>
      </c>
      <c r="R97" s="94">
        <f t="shared" si="3"/>
        <v>82.478810110974109</v>
      </c>
    </row>
    <row r="98" spans="1:18" x14ac:dyDescent="0.55000000000000004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883174.06</v>
      </c>
      <c r="K98" s="104">
        <f>หนองบัวลำภู!AB17</f>
        <v>874344.99000000011</v>
      </c>
      <c r="L98" s="105">
        <f>หนองบัวลำภู!AC17</f>
        <v>318584.71000000002</v>
      </c>
      <c r="M98" s="105">
        <f>หนองบัวลำภู!AD17</f>
        <v>479042.49</v>
      </c>
      <c r="N98" s="101"/>
      <c r="O98" s="101"/>
      <c r="P98" s="101"/>
      <c r="Q98" s="93">
        <f t="shared" si="2"/>
        <v>-160457.77999999997</v>
      </c>
      <c r="R98" s="94">
        <f t="shared" si="3"/>
        <v>92.963148526407949</v>
      </c>
    </row>
    <row r="99" spans="1:18" x14ac:dyDescent="0.55000000000000004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840455.37</v>
      </c>
      <c r="K99" s="104">
        <f>หนองบัวลำภู!AB18</f>
        <v>876752.28</v>
      </c>
      <c r="L99" s="105">
        <f>หนองบัวลำภู!AC18</f>
        <v>291532.43</v>
      </c>
      <c r="M99" s="105">
        <f>หนองบัวลำภู!AD18</f>
        <v>523577.13</v>
      </c>
      <c r="N99" s="101"/>
      <c r="O99" s="101"/>
      <c r="P99" s="101"/>
      <c r="Q99" s="93">
        <f t="shared" si="2"/>
        <v>-232044.7</v>
      </c>
      <c r="R99" s="94">
        <f t="shared" si="3"/>
        <v>51.58040162774239</v>
      </c>
    </row>
    <row r="100" spans="1:18" x14ac:dyDescent="0.55000000000000004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572916.04</v>
      </c>
      <c r="K100" s="247">
        <f>หนองบัวลำภู!AB19</f>
        <v>602900.62</v>
      </c>
      <c r="L100" s="105">
        <f>หนองบัวลำภู!AC19</f>
        <v>425012.92</v>
      </c>
      <c r="M100" s="105">
        <f>หนองบัวลำภู!AD19</f>
        <v>559354.55999999994</v>
      </c>
      <c r="N100" s="101"/>
      <c r="O100" s="101"/>
      <c r="P100" s="101"/>
      <c r="Q100" s="93">
        <f t="shared" si="2"/>
        <v>-134341.63999999996</v>
      </c>
      <c r="R100" s="94">
        <f t="shared" si="3"/>
        <v>108.6433844580777</v>
      </c>
    </row>
    <row r="101" spans="1:18" x14ac:dyDescent="0.55000000000000004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989069.8</v>
      </c>
      <c r="K101" s="247">
        <f>หนองบัวลำภู!AB20</f>
        <v>1008020.9</v>
      </c>
      <c r="L101" s="105">
        <f>หนองบัวลำภู!AC20</f>
        <v>370306.72</v>
      </c>
      <c r="M101" s="105">
        <f>หนองบัวลำภู!AD20</f>
        <v>431269.24</v>
      </c>
      <c r="N101" s="101"/>
      <c r="O101" s="101"/>
      <c r="P101" s="101"/>
      <c r="Q101" s="93">
        <f t="shared" si="2"/>
        <v>-60962.520000000019</v>
      </c>
      <c r="R101" s="94">
        <f t="shared" si="3"/>
        <v>135.59381911387769</v>
      </c>
    </row>
    <row r="102" spans="1:18" x14ac:dyDescent="0.55000000000000004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525960.61</v>
      </c>
      <c r="K102" s="104">
        <f>หนองบัวลำภู!AB21</f>
        <v>580365.89</v>
      </c>
      <c r="L102" s="105">
        <f>หนองบัวลำภู!AC21</f>
        <v>245999.84</v>
      </c>
      <c r="M102" s="105">
        <f>หนองบัวลำภู!AD21</f>
        <v>388477.52</v>
      </c>
      <c r="N102" s="101"/>
      <c r="O102" s="101"/>
      <c r="P102" s="101"/>
      <c r="Q102" s="93">
        <f t="shared" si="2"/>
        <v>-142477.68000000002</v>
      </c>
      <c r="R102" s="94">
        <f t="shared" si="3"/>
        <v>83.531354838709674</v>
      </c>
    </row>
    <row r="103" spans="1:18" x14ac:dyDescent="0.55000000000000004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491073.55</v>
      </c>
      <c r="K103" s="247">
        <f>หนองบัวลำภู!AB22</f>
        <v>492394.8</v>
      </c>
      <c r="L103" s="105">
        <f>หนองบัวลำภู!AC22</f>
        <v>273823.90000000002</v>
      </c>
      <c r="M103" s="105">
        <f>หนองบัวลำภู!AD22</f>
        <v>400100.77999999997</v>
      </c>
      <c r="N103" s="101"/>
      <c r="O103" s="101"/>
      <c r="P103" s="101"/>
      <c r="Q103" s="93">
        <f t="shared" si="2"/>
        <v>-126276.87999999995</v>
      </c>
      <c r="R103" s="94">
        <f t="shared" si="3"/>
        <v>74.449129961935839</v>
      </c>
    </row>
    <row r="104" spans="1:18" x14ac:dyDescent="0.55000000000000004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1689783.09</v>
      </c>
      <c r="K104" s="104">
        <f>หนองบัวลำภู!AB23</f>
        <v>1687702.9000000001</v>
      </c>
      <c r="L104" s="105">
        <f>หนองบัวลำภู!AC23</f>
        <v>511412.53</v>
      </c>
      <c r="M104" s="105">
        <f>หนองบัวลำภู!AD23</f>
        <v>335771.55</v>
      </c>
      <c r="N104" s="101"/>
      <c r="O104" s="101"/>
      <c r="P104" s="101"/>
      <c r="Q104" s="93">
        <f t="shared" si="2"/>
        <v>175640.98000000004</v>
      </c>
      <c r="R104" s="94">
        <f t="shared" si="3"/>
        <v>121.38915974365061</v>
      </c>
    </row>
    <row r="105" spans="1:18" s="112" customFormat="1" x14ac:dyDescent="0.55000000000000004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14644410.699999999</v>
      </c>
      <c r="K105" s="109">
        <f>SUM(K84:K104)</f>
        <v>15274720.520000001</v>
      </c>
      <c r="L105" s="109">
        <f>SUM(L84:L104)</f>
        <v>6850798.5799999991</v>
      </c>
      <c r="M105" s="109">
        <f>SUM(M84:M104)</f>
        <v>9696726.4600000009</v>
      </c>
      <c r="N105" s="107">
        <v>20</v>
      </c>
      <c r="O105" s="107">
        <v>20</v>
      </c>
      <c r="P105" s="107">
        <f>N105-O105</f>
        <v>0</v>
      </c>
      <c r="Q105" s="110">
        <f t="shared" si="2"/>
        <v>-2845927.8800000018</v>
      </c>
      <c r="R105" s="111">
        <f>L105/H105</f>
        <v>80.62229128910019</v>
      </c>
    </row>
    <row r="106" spans="1:18" x14ac:dyDescent="0.55000000000000004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55000000000000004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1023622.6</v>
      </c>
      <c r="K107" s="104">
        <f>หนองบัวลำภู!AB24</f>
        <v>1082753.3599999999</v>
      </c>
      <c r="L107" s="105">
        <f>หนองบัวลำภู!AC24</f>
        <v>426734.91000000003</v>
      </c>
      <c r="M107" s="105">
        <f>หนองบัวลำภู!AD24</f>
        <v>602876.30000000005</v>
      </c>
      <c r="N107" s="101"/>
      <c r="O107" s="101"/>
      <c r="P107" s="101"/>
      <c r="Q107" s="93">
        <f t="shared" si="2"/>
        <v>-176141.39</v>
      </c>
      <c r="R107" s="94">
        <f t="shared" si="3"/>
        <v>57.791835048754066</v>
      </c>
    </row>
    <row r="108" spans="1:18" x14ac:dyDescent="0.55000000000000004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30153.33</v>
      </c>
      <c r="K108" s="103">
        <f>หนองบัวลำภู!AB25</f>
        <v>153045.32999999999</v>
      </c>
      <c r="L108" s="105">
        <f>หนองบัวลำภู!AC25</f>
        <v>372215.01</v>
      </c>
      <c r="M108" s="105">
        <f>หนองบัวลำภู!AD25</f>
        <v>406911.99</v>
      </c>
      <c r="N108" s="101"/>
      <c r="O108" s="101"/>
      <c r="P108" s="101"/>
      <c r="Q108" s="93">
        <f t="shared" si="2"/>
        <v>-34696.979999999981</v>
      </c>
      <c r="R108" s="94">
        <f t="shared" si="3"/>
        <v>86.340758524704242</v>
      </c>
    </row>
    <row r="109" spans="1:18" x14ac:dyDescent="0.55000000000000004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275412.32</v>
      </c>
      <c r="K109" s="104">
        <f>หนองบัวลำภู!AB26</f>
        <v>293101.12</v>
      </c>
      <c r="L109" s="105">
        <f>หนองบัวลำภู!AC26</f>
        <v>531291.92999999993</v>
      </c>
      <c r="M109" s="105">
        <f>หนองบัวลำภู!AD26</f>
        <v>636791.99</v>
      </c>
      <c r="N109" s="101"/>
      <c r="O109" s="101"/>
      <c r="P109" s="101"/>
      <c r="Q109" s="93">
        <f t="shared" si="2"/>
        <v>-105500.06000000006</v>
      </c>
      <c r="R109" s="94">
        <f t="shared" si="3"/>
        <v>71.564106950431025</v>
      </c>
    </row>
    <row r="110" spans="1:18" x14ac:dyDescent="0.55000000000000004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470871.17</v>
      </c>
      <c r="K110" s="104">
        <f>หนองบัวลำภู!AB27</f>
        <v>542554.15</v>
      </c>
      <c r="L110" s="105">
        <f>หนองบัวลำภู!AC27</f>
        <v>537442.54</v>
      </c>
      <c r="M110" s="105">
        <f>หนองบัวลำภู!AD27</f>
        <v>607500.53999999992</v>
      </c>
      <c r="N110" s="101"/>
      <c r="O110" s="101"/>
      <c r="P110" s="101"/>
      <c r="Q110" s="93">
        <f t="shared" si="2"/>
        <v>-70057.999999999884</v>
      </c>
      <c r="R110" s="94">
        <f t="shared" si="3"/>
        <v>111.01890931625698</v>
      </c>
    </row>
    <row r="111" spans="1:18" x14ac:dyDescent="0.55000000000000004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307294.51</v>
      </c>
      <c r="K111" s="104">
        <f>หนองบัวลำภู!AB28</f>
        <v>321837.85000000003</v>
      </c>
      <c r="L111" s="105">
        <f>หนองบัวลำภู!AC28</f>
        <v>533045.62</v>
      </c>
      <c r="M111" s="105">
        <f>หนองบัวลำภู!AD28</f>
        <v>531863.73</v>
      </c>
      <c r="N111" s="101"/>
      <c r="O111" s="101"/>
      <c r="P111" s="101"/>
      <c r="Q111" s="93">
        <f t="shared" si="2"/>
        <v>1181.890000000014</v>
      </c>
      <c r="R111" s="94">
        <f t="shared" si="3"/>
        <v>168.4188372827804</v>
      </c>
    </row>
    <row r="112" spans="1:18" x14ac:dyDescent="0.55000000000000004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488369.2</v>
      </c>
      <c r="K112" s="104">
        <f>หนองบัวลำภู!AB29</f>
        <v>537002.51</v>
      </c>
      <c r="L112" s="105">
        <f>หนองบัวลำภู!AC29</f>
        <v>566554.23</v>
      </c>
      <c r="M112" s="105">
        <f>หนองบัวลำภู!AD29</f>
        <v>513632.88</v>
      </c>
      <c r="N112" s="101"/>
      <c r="O112" s="101"/>
      <c r="P112" s="101"/>
      <c r="Q112" s="93">
        <f t="shared" si="2"/>
        <v>52921.349999999977</v>
      </c>
      <c r="R112" s="94">
        <f t="shared" si="3"/>
        <v>154.71169579464774</v>
      </c>
    </row>
    <row r="113" spans="1:18" x14ac:dyDescent="0.55000000000000004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230053.27</v>
      </c>
      <c r="K113" s="104">
        <f>หนองบัวลำภู!AB30</f>
        <v>313715.13</v>
      </c>
      <c r="L113" s="105">
        <f>หนองบัวลำภู!AC30</f>
        <v>398418.78</v>
      </c>
      <c r="M113" s="105">
        <f>หนองบัวลำภู!AD30</f>
        <v>337458.76</v>
      </c>
      <c r="N113" s="101"/>
      <c r="O113" s="101"/>
      <c r="P113" s="101"/>
      <c r="Q113" s="93">
        <f t="shared" si="2"/>
        <v>60960.020000000019</v>
      </c>
      <c r="R113" s="94">
        <f t="shared" si="3"/>
        <v>139.30726573426574</v>
      </c>
    </row>
    <row r="114" spans="1:18" x14ac:dyDescent="0.55000000000000004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439859.31</v>
      </c>
      <c r="K114" s="104">
        <f>หนองบัวลำภู!AB31</f>
        <v>463124.44</v>
      </c>
      <c r="L114" s="105">
        <f>หนองบัวลำภู!AC31</f>
        <v>378509.87</v>
      </c>
      <c r="M114" s="105">
        <f>หนองบัวลำภู!AD31</f>
        <v>549675.37</v>
      </c>
      <c r="N114" s="101"/>
      <c r="O114" s="101"/>
      <c r="P114" s="101"/>
      <c r="Q114" s="93">
        <f t="shared" si="2"/>
        <v>-171165.5</v>
      </c>
      <c r="R114" s="94">
        <f t="shared" si="3"/>
        <v>55.184410263886861</v>
      </c>
    </row>
    <row r="115" spans="1:18" x14ac:dyDescent="0.55000000000000004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64005.09</v>
      </c>
      <c r="K115" s="104">
        <f>หนองบัวลำภู!AB32</f>
        <v>75634.209999999992</v>
      </c>
      <c r="L115" s="105">
        <f>หนองบัวลำภู!AC32</f>
        <v>348499.26</v>
      </c>
      <c r="M115" s="105">
        <f>หนองบัวลำภู!AD32</f>
        <v>369103.63</v>
      </c>
      <c r="N115" s="101"/>
      <c r="O115" s="101"/>
      <c r="P115" s="101"/>
      <c r="Q115" s="93">
        <f t="shared" si="2"/>
        <v>-20604.369999999995</v>
      </c>
      <c r="R115" s="94">
        <f t="shared" si="3"/>
        <v>119.38994861253855</v>
      </c>
    </row>
    <row r="116" spans="1:18" x14ac:dyDescent="0.55000000000000004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30103.48</v>
      </c>
      <c r="K116" s="104">
        <f>หนองบัวลำภู!AB33</f>
        <v>65836.680000000008</v>
      </c>
      <c r="L116" s="105">
        <f>หนองบัวลำภู!AC33</f>
        <v>573825.07999999996</v>
      </c>
      <c r="M116" s="105">
        <f>หนองบัวลำภู!AD33</f>
        <v>669879.92000000004</v>
      </c>
      <c r="N116" s="101"/>
      <c r="O116" s="101"/>
      <c r="P116" s="101"/>
      <c r="Q116" s="93">
        <f t="shared" si="2"/>
        <v>-96054.840000000084</v>
      </c>
      <c r="R116" s="94">
        <f t="shared" si="3"/>
        <v>97.639115194827284</v>
      </c>
    </row>
    <row r="117" spans="1:18" x14ac:dyDescent="0.55000000000000004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355609.86</v>
      </c>
      <c r="K117" s="104">
        <f>หนองบัวลำภู!AB34</f>
        <v>398858.83</v>
      </c>
      <c r="L117" s="105">
        <f>หนองบัวลำภู!AC34</f>
        <v>565766.34</v>
      </c>
      <c r="M117" s="105">
        <f>หนองบัวลำภู!AD34</f>
        <v>665913.26</v>
      </c>
      <c r="N117" s="101"/>
      <c r="O117" s="101"/>
      <c r="P117" s="101"/>
      <c r="Q117" s="93">
        <f t="shared" si="2"/>
        <v>-100146.92000000004</v>
      </c>
      <c r="R117" s="94">
        <f t="shared" si="3"/>
        <v>100.18883300867716</v>
      </c>
    </row>
    <row r="118" spans="1:18" x14ac:dyDescent="0.55000000000000004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231293.03</v>
      </c>
      <c r="K118" s="104">
        <f>หนองบัวลำภู!AB35</f>
        <v>372260.17000000004</v>
      </c>
      <c r="L118" s="105">
        <f>หนองบัวลำภู!AC35</f>
        <v>397842.67000000004</v>
      </c>
      <c r="M118" s="105">
        <f>หนองบัวลำภู!AD35</f>
        <v>377870.83</v>
      </c>
      <c r="N118" s="101"/>
      <c r="O118" s="101"/>
      <c r="P118" s="101"/>
      <c r="Q118" s="93">
        <f t="shared" si="2"/>
        <v>19971.840000000026</v>
      </c>
      <c r="R118" s="94">
        <f t="shared" si="3"/>
        <v>92.521551162790701</v>
      </c>
    </row>
    <row r="119" spans="1:18" s="112" customFormat="1" x14ac:dyDescent="0.55000000000000004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3946647.1699999995</v>
      </c>
      <c r="K119" s="109">
        <f>SUM(K106:K118)</f>
        <v>4619723.78</v>
      </c>
      <c r="L119" s="109">
        <f>SUM(L106:L118)</f>
        <v>5630146.2400000002</v>
      </c>
      <c r="M119" s="109">
        <f>SUM(M106:M118)</f>
        <v>6269479.1999999993</v>
      </c>
      <c r="N119" s="107">
        <v>12</v>
      </c>
      <c r="O119" s="107">
        <v>12</v>
      </c>
      <c r="P119" s="107">
        <f>N119-O119</f>
        <v>0</v>
      </c>
      <c r="Q119" s="110">
        <f t="shared" si="2"/>
        <v>-639332.95999999903</v>
      </c>
      <c r="R119" s="111">
        <f>L119/H119</f>
        <v>95.025169032388732</v>
      </c>
    </row>
    <row r="120" spans="1:18" x14ac:dyDescent="0.55000000000000004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55000000000000004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294374.34999999998</v>
      </c>
      <c r="K121" s="104">
        <f>หนองบัวลำภู!AB36</f>
        <v>308366.89999999997</v>
      </c>
      <c r="L121" s="105">
        <f>หนองบัวลำภู!AC36</f>
        <v>70343.740000000005</v>
      </c>
      <c r="M121" s="105">
        <f>หนองบัวลำภู!AD36</f>
        <v>95427.24</v>
      </c>
      <c r="N121" s="101"/>
      <c r="O121" s="101"/>
      <c r="P121" s="101"/>
      <c r="Q121" s="93">
        <f t="shared" si="2"/>
        <v>-25083.5</v>
      </c>
      <c r="R121" s="94">
        <f t="shared" si="3"/>
        <v>36.523229491173417</v>
      </c>
    </row>
    <row r="122" spans="1:18" x14ac:dyDescent="0.55000000000000004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539319.43000000005</v>
      </c>
      <c r="K122" s="104">
        <f>หนองบัวลำภู!AB37</f>
        <v>600743.44000000006</v>
      </c>
      <c r="L122" s="105">
        <f>หนองบัวลำภู!AC37</f>
        <v>131674.66</v>
      </c>
      <c r="M122" s="105">
        <f>หนองบัวลำภู!AD37</f>
        <v>209999.13</v>
      </c>
      <c r="N122" s="101"/>
      <c r="O122" s="101"/>
      <c r="P122" s="101"/>
      <c r="Q122" s="93">
        <f t="shared" si="2"/>
        <v>-78324.47</v>
      </c>
      <c r="R122" s="94">
        <f t="shared" si="3"/>
        <v>31.759445248432225</v>
      </c>
    </row>
    <row r="123" spans="1:18" x14ac:dyDescent="0.55000000000000004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248382.36</v>
      </c>
      <c r="K123" s="104">
        <f>หนองบัวลำภู!AB38</f>
        <v>278778.53999999998</v>
      </c>
      <c r="L123" s="105">
        <f>หนองบัวลำภู!AC38</f>
        <v>11740.4</v>
      </c>
      <c r="M123" s="105">
        <f>หนองบัวลำภู!AD38</f>
        <v>144624.1</v>
      </c>
      <c r="N123" s="101"/>
      <c r="O123" s="101"/>
      <c r="P123" s="101"/>
      <c r="Q123" s="93">
        <f t="shared" si="2"/>
        <v>-132883.70000000001</v>
      </c>
      <c r="R123" s="94">
        <f t="shared" si="3"/>
        <v>9.6390804597701152</v>
      </c>
    </row>
    <row r="124" spans="1:18" x14ac:dyDescent="0.55000000000000004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873337.25</v>
      </c>
      <c r="K124" s="104">
        <f>หนองบัวลำภู!AB39</f>
        <v>965031.11</v>
      </c>
      <c r="L124" s="105">
        <f>หนองบัวลำภู!AC39</f>
        <v>69719.41</v>
      </c>
      <c r="M124" s="105">
        <f>หนองบัวลำภู!AD39</f>
        <v>182691.03999999998</v>
      </c>
      <c r="N124" s="101"/>
      <c r="O124" s="101"/>
      <c r="P124" s="101"/>
      <c r="Q124" s="93">
        <f t="shared" si="2"/>
        <v>-112971.62999999998</v>
      </c>
      <c r="R124" s="94">
        <f t="shared" si="3"/>
        <v>13.164541163141994</v>
      </c>
    </row>
    <row r="125" spans="1:18" x14ac:dyDescent="0.55000000000000004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700008.92</v>
      </c>
      <c r="K125" s="104">
        <f>หนองบัวลำภู!AB40</f>
        <v>789960.87</v>
      </c>
      <c r="L125" s="105">
        <f>หนองบัวลำภู!AC40</f>
        <v>68872.87</v>
      </c>
      <c r="M125" s="105">
        <f>หนองบัวลำภู!AD40</f>
        <v>265850.52</v>
      </c>
      <c r="N125" s="101"/>
      <c r="O125" s="101"/>
      <c r="P125" s="101"/>
      <c r="Q125" s="93">
        <f t="shared" si="2"/>
        <v>-196977.65000000002</v>
      </c>
      <c r="R125" s="94">
        <f t="shared" si="3"/>
        <v>18.910727622185611</v>
      </c>
    </row>
    <row r="126" spans="1:18" x14ac:dyDescent="0.55000000000000004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755653.12</v>
      </c>
      <c r="K126" s="104">
        <f>หนองบัวลำภู!AB41</f>
        <v>855004.42999999993</v>
      </c>
      <c r="L126" s="105">
        <f>หนองบัวลำภู!AC41</f>
        <v>324141.62</v>
      </c>
      <c r="M126" s="105">
        <f>หนองบัวลำภู!AD41</f>
        <v>202348.54</v>
      </c>
      <c r="N126" s="101"/>
      <c r="O126" s="101"/>
      <c r="P126" s="101"/>
      <c r="Q126" s="93">
        <f t="shared" si="2"/>
        <v>121793.07999999999</v>
      </c>
      <c r="R126" s="94">
        <f t="shared" si="3"/>
        <v>89.517155481911075</v>
      </c>
    </row>
    <row r="127" spans="1:18" x14ac:dyDescent="0.55000000000000004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300542.53999999998</v>
      </c>
      <c r="K127" s="104">
        <f>หนองบัวลำภู!AB42</f>
        <v>337553.22</v>
      </c>
      <c r="L127" s="105">
        <f>หนองบัวลำภู!AC42</f>
        <v>166332.72</v>
      </c>
      <c r="M127" s="105">
        <f>หนองบัวลำภู!AD42</f>
        <v>318205.14999999997</v>
      </c>
      <c r="N127" s="101"/>
      <c r="O127" s="101"/>
      <c r="P127" s="101"/>
      <c r="Q127" s="93">
        <f t="shared" si="2"/>
        <v>-151872.42999999996</v>
      </c>
      <c r="R127" s="94">
        <f t="shared" si="3"/>
        <v>89.764015110631405</v>
      </c>
    </row>
    <row r="128" spans="1:18" x14ac:dyDescent="0.55000000000000004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324746.78999999998</v>
      </c>
      <c r="K128" s="104">
        <f>หนองบัวลำภู!AB43</f>
        <v>361706.69999999995</v>
      </c>
      <c r="L128" s="105">
        <f>หนองบัวลำภู!AC43</f>
        <v>11547.43</v>
      </c>
      <c r="M128" s="105">
        <f>หนองบัวลำภู!AD43</f>
        <v>118211.16999999998</v>
      </c>
      <c r="N128" s="101"/>
      <c r="O128" s="101"/>
      <c r="P128" s="101"/>
      <c r="Q128" s="93">
        <f t="shared" si="2"/>
        <v>-106663.73999999999</v>
      </c>
      <c r="R128" s="94">
        <f t="shared" si="3"/>
        <v>7.1901805728518058</v>
      </c>
    </row>
    <row r="129" spans="1:18" x14ac:dyDescent="0.55000000000000004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759511.5</v>
      </c>
      <c r="K129" s="104">
        <f>หนองบัวลำภู!AB44</f>
        <v>773033.01</v>
      </c>
      <c r="L129" s="105">
        <f>หนองบัวลำภู!AC44</f>
        <v>332553.5</v>
      </c>
      <c r="M129" s="105">
        <f>หนองบัวลำภู!AD44</f>
        <v>243591.83</v>
      </c>
      <c r="N129" s="101"/>
      <c r="O129" s="101"/>
      <c r="P129" s="101"/>
      <c r="Q129" s="93">
        <f t="shared" si="2"/>
        <v>88961.670000000013</v>
      </c>
      <c r="R129" s="94">
        <f t="shared" si="3"/>
        <v>77.464127649662245</v>
      </c>
    </row>
    <row r="130" spans="1:18" x14ac:dyDescent="0.55000000000000004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385104.54</v>
      </c>
      <c r="K130" s="104">
        <f>หนองบัวลำภู!AB45</f>
        <v>429626.3</v>
      </c>
      <c r="L130" s="105">
        <f>หนองบัวลำภู!AC45</f>
        <v>43888.89</v>
      </c>
      <c r="M130" s="105">
        <f>หนองบัวลำภู!AD45</f>
        <v>101399.32999999999</v>
      </c>
      <c r="N130" s="101"/>
      <c r="O130" s="101"/>
      <c r="P130" s="101"/>
      <c r="Q130" s="93">
        <f t="shared" si="2"/>
        <v>-57510.439999999988</v>
      </c>
      <c r="R130" s="94">
        <f t="shared" si="3"/>
        <v>17.306344637223976</v>
      </c>
    </row>
    <row r="131" spans="1:18" x14ac:dyDescent="0.55000000000000004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54605.57</v>
      </c>
      <c r="K131" s="104">
        <f>หนองบัวลำภู!AB46</f>
        <v>65854.75</v>
      </c>
      <c r="L131" s="105">
        <f>หนองบัวลำภู!AC46</f>
        <v>84703.02</v>
      </c>
      <c r="M131" s="105">
        <f>หนองบัวลำภู!AD46</f>
        <v>270589.64</v>
      </c>
      <c r="N131" s="101"/>
      <c r="O131" s="101"/>
      <c r="P131" s="101"/>
      <c r="Q131" s="93">
        <f t="shared" si="2"/>
        <v>-185886.62</v>
      </c>
      <c r="R131" s="94">
        <f t="shared" si="3"/>
        <v>23.739635650224216</v>
      </c>
    </row>
    <row r="132" spans="1:18" x14ac:dyDescent="0.55000000000000004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153930.87</v>
      </c>
      <c r="K132" s="104">
        <f>หนองบัวลำภู!AB47</f>
        <v>193060.16</v>
      </c>
      <c r="L132" s="105">
        <f>หนองบัวลำภู!AC47</f>
        <v>157383.12</v>
      </c>
      <c r="M132" s="105">
        <f>หนองบัวลำภู!AD47</f>
        <v>263028.93</v>
      </c>
      <c r="N132" s="101"/>
      <c r="O132" s="101"/>
      <c r="P132" s="101"/>
      <c r="Q132" s="93">
        <f t="shared" si="2"/>
        <v>-105645.81</v>
      </c>
      <c r="R132" s="94">
        <f t="shared" si="3"/>
        <v>57.77647577092511</v>
      </c>
    </row>
    <row r="133" spans="1:18" x14ac:dyDescent="0.55000000000000004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463952.83</v>
      </c>
      <c r="K133" s="104">
        <f>หนองบัวลำภู!AB48</f>
        <v>514014.93000000005</v>
      </c>
      <c r="L133" s="105">
        <f>หนองบัวลำภู!AC48</f>
        <v>250674.62</v>
      </c>
      <c r="M133" s="105">
        <f>หนองบัวลำภู!AD48</f>
        <v>316123.48000000004</v>
      </c>
      <c r="N133" s="101"/>
      <c r="O133" s="101"/>
      <c r="P133" s="101"/>
      <c r="Q133" s="93">
        <f t="shared" si="2"/>
        <v>-65448.860000000044</v>
      </c>
      <c r="R133" s="94">
        <f t="shared" si="3"/>
        <v>161.72556129032259</v>
      </c>
    </row>
    <row r="134" spans="1:18" x14ac:dyDescent="0.55000000000000004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231017.74</v>
      </c>
      <c r="K134" s="104">
        <f>หนองบัวลำภู!AB49</f>
        <v>265573.36</v>
      </c>
      <c r="L134" s="105">
        <f>หนองบัวลำภู!AC49</f>
        <v>23887.74</v>
      </c>
      <c r="M134" s="105">
        <f>หนองบัวลำภู!AD49</f>
        <v>161512.82999999999</v>
      </c>
      <c r="N134" s="101"/>
      <c r="O134" s="101"/>
      <c r="P134" s="101"/>
      <c r="Q134" s="93">
        <f t="shared" si="2"/>
        <v>-137625.09</v>
      </c>
      <c r="R134" s="94">
        <f t="shared" si="3"/>
        <v>10.173654173764907</v>
      </c>
    </row>
    <row r="135" spans="1:18" s="112" customFormat="1" x14ac:dyDescent="0.55000000000000004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6084487.8100000005</v>
      </c>
      <c r="K135" s="109">
        <f>SUM(K120:K134)</f>
        <v>6738307.7199999997</v>
      </c>
      <c r="L135" s="109">
        <f>SUM(L120:L134)</f>
        <v>1747463.74</v>
      </c>
      <c r="M135" s="109">
        <f>SUM(M120:M134)</f>
        <v>2893602.93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-1146139.1900000002</v>
      </c>
      <c r="R135" s="111">
        <f>L135/H135</f>
        <v>43.332351526272717</v>
      </c>
    </row>
    <row r="136" spans="1:18" x14ac:dyDescent="0.55000000000000004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55000000000000004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804969.69</v>
      </c>
      <c r="K137" s="104">
        <f>หนองบัวลำภู!AB50</f>
        <v>805796.45</v>
      </c>
      <c r="L137" s="105">
        <f>หนองบัวลำภู!AC50</f>
        <v>829137.48</v>
      </c>
      <c r="M137" s="105">
        <f>หนองบัวลำภู!AD50</f>
        <v>674656.72</v>
      </c>
      <c r="N137" s="101"/>
      <c r="O137" s="101"/>
      <c r="P137" s="101"/>
      <c r="Q137" s="93">
        <f t="shared" si="5"/>
        <v>154480.76</v>
      </c>
      <c r="R137" s="94">
        <f t="shared" ref="R137:R198" si="6">L137/H137</f>
        <v>146.12927035600987</v>
      </c>
    </row>
    <row r="138" spans="1:18" x14ac:dyDescent="0.55000000000000004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937655.78</v>
      </c>
      <c r="K138" s="104">
        <f>หนองบัวลำภู!AB51</f>
        <v>996797.73</v>
      </c>
      <c r="L138" s="105">
        <f>หนองบัวลำภู!AC51</f>
        <v>859810.15</v>
      </c>
      <c r="M138" s="105">
        <f>หนองบัวลำภู!AD51</f>
        <v>716252.66</v>
      </c>
      <c r="N138" s="101"/>
      <c r="O138" s="101"/>
      <c r="P138" s="101"/>
      <c r="Q138" s="93">
        <f t="shared" si="5"/>
        <v>143557.49</v>
      </c>
      <c r="R138" s="94">
        <f t="shared" si="6"/>
        <v>161.34549634077689</v>
      </c>
    </row>
    <row r="139" spans="1:18" x14ac:dyDescent="0.55000000000000004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713671.07</v>
      </c>
      <c r="K139" s="104">
        <f>หนองบัวลำภู!AB52</f>
        <v>753295.12</v>
      </c>
      <c r="L139" s="105">
        <f>หนองบัวลำภู!AC52</f>
        <v>488701.53</v>
      </c>
      <c r="M139" s="105">
        <f>หนองบัวลำภู!AD52</f>
        <v>312083.86</v>
      </c>
      <c r="N139" s="101"/>
      <c r="O139" s="101"/>
      <c r="P139" s="101"/>
      <c r="Q139" s="93">
        <f t="shared" si="5"/>
        <v>176617.67000000004</v>
      </c>
      <c r="R139" s="94">
        <f t="shared" si="6"/>
        <v>130.63392943063351</v>
      </c>
    </row>
    <row r="140" spans="1:18" x14ac:dyDescent="0.55000000000000004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737422.27</v>
      </c>
      <c r="K140" s="104">
        <f>หนองบัวลำภู!AB53</f>
        <v>856698.96</v>
      </c>
      <c r="L140" s="105">
        <f>หนองบัวลำภู!AC53</f>
        <v>1022118.3300000001</v>
      </c>
      <c r="M140" s="105">
        <f>หนองบัวลำภู!AD53</f>
        <v>686056.71000000008</v>
      </c>
      <c r="N140" s="101"/>
      <c r="O140" s="101"/>
      <c r="P140" s="101"/>
      <c r="Q140" s="93">
        <f t="shared" si="5"/>
        <v>336061.62</v>
      </c>
      <c r="R140" s="94">
        <f t="shared" si="6"/>
        <v>101.3503549826475</v>
      </c>
    </row>
    <row r="141" spans="1:18" x14ac:dyDescent="0.55000000000000004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446669.21</v>
      </c>
      <c r="K141" s="104">
        <f>หนองบัวลำภู!AB54</f>
        <v>474638.86000000004</v>
      </c>
      <c r="L141" s="105">
        <f>หนองบัวลำภู!AC54</f>
        <v>469212.56</v>
      </c>
      <c r="M141" s="105">
        <f>หนองบัวลำภู!AD54</f>
        <v>408531.93</v>
      </c>
      <c r="N141" s="101"/>
      <c r="O141" s="101"/>
      <c r="P141" s="101"/>
      <c r="Q141" s="93">
        <f t="shared" si="5"/>
        <v>60680.630000000005</v>
      </c>
      <c r="R141" s="94">
        <f t="shared" si="6"/>
        <v>266.90134243458476</v>
      </c>
    </row>
    <row r="142" spans="1:18" x14ac:dyDescent="0.55000000000000004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449874.67</v>
      </c>
      <c r="K142" s="104">
        <f>หนองบัวลำภู!AB55</f>
        <v>464201.38</v>
      </c>
      <c r="L142" s="105">
        <f>หนองบัวลำภู!AC55</f>
        <v>697732.25</v>
      </c>
      <c r="M142" s="105">
        <f>หนองบัวลำภู!AD55</f>
        <v>574585.69000000006</v>
      </c>
      <c r="N142" s="101"/>
      <c r="O142" s="101"/>
      <c r="P142" s="101"/>
      <c r="Q142" s="93">
        <f t="shared" si="5"/>
        <v>123146.55999999994</v>
      </c>
      <c r="R142" s="94">
        <f t="shared" si="6"/>
        <v>207.72022923489135</v>
      </c>
    </row>
    <row r="143" spans="1:18" x14ac:dyDescent="0.55000000000000004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782033.05</v>
      </c>
      <c r="K143" s="104">
        <f>หนองบัวลำภู!AB56</f>
        <v>802798.82000000007</v>
      </c>
      <c r="L143" s="105">
        <f>หนองบัวลำภู!AC56</f>
        <v>693559.57000000007</v>
      </c>
      <c r="M143" s="105">
        <f>หนองบัวลำภู!AD56</f>
        <v>495127.93</v>
      </c>
      <c r="N143" s="101"/>
      <c r="O143" s="101"/>
      <c r="P143" s="101"/>
      <c r="Q143" s="93">
        <f t="shared" si="5"/>
        <v>198431.64000000007</v>
      </c>
      <c r="R143" s="94">
        <f t="shared" si="6"/>
        <v>121.86954313828853</v>
      </c>
    </row>
    <row r="144" spans="1:18" x14ac:dyDescent="0.55000000000000004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348657.04</v>
      </c>
      <c r="K144" s="104">
        <f>หนองบัวลำภู!AB57</f>
        <v>355122.54</v>
      </c>
      <c r="L144" s="105">
        <f>หนองบัวลำภู!AC57</f>
        <v>504844.95</v>
      </c>
      <c r="M144" s="105">
        <f>หนองบัวลำภู!AD57</f>
        <v>438317.4</v>
      </c>
      <c r="N144" s="101"/>
      <c r="O144" s="101"/>
      <c r="P144" s="101"/>
      <c r="Q144" s="93">
        <f t="shared" si="5"/>
        <v>66527.549999999988</v>
      </c>
      <c r="R144" s="94">
        <f t="shared" si="6"/>
        <v>168.90095349615257</v>
      </c>
    </row>
    <row r="145" spans="1:18" x14ac:dyDescent="0.55000000000000004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381835.98</v>
      </c>
      <c r="K145" s="104">
        <f>หนองบัวลำภู!AB58</f>
        <v>442149.48</v>
      </c>
      <c r="L145" s="105">
        <f>หนองบัวลำภู!AC58</f>
        <v>878732.51</v>
      </c>
      <c r="M145" s="105">
        <f>หนองบัวลำภู!AD58</f>
        <v>674309.32000000007</v>
      </c>
      <c r="N145" s="101"/>
      <c r="O145" s="101"/>
      <c r="P145" s="101"/>
      <c r="Q145" s="93">
        <f t="shared" si="5"/>
        <v>204423.18999999994</v>
      </c>
      <c r="R145" s="94">
        <f t="shared" si="6"/>
        <v>174.76780230708036</v>
      </c>
    </row>
    <row r="146" spans="1:18" x14ac:dyDescent="0.55000000000000004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351252.89</v>
      </c>
      <c r="K146" s="104">
        <f>หนองบัวลำภู!AB59</f>
        <v>437579.83</v>
      </c>
      <c r="L146" s="105">
        <f>หนองบัวลำภู!AC59</f>
        <v>385984.11</v>
      </c>
      <c r="M146" s="105">
        <f>หนองบัวลำภู!AD59</f>
        <v>287593.31</v>
      </c>
      <c r="N146" s="101"/>
      <c r="O146" s="101"/>
      <c r="P146" s="101"/>
      <c r="Q146" s="93">
        <f t="shared" si="5"/>
        <v>98390.799999999988</v>
      </c>
      <c r="R146" s="94">
        <f t="shared" si="6"/>
        <v>111.07456402877698</v>
      </c>
    </row>
    <row r="147" spans="1:18" x14ac:dyDescent="0.55000000000000004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251905.79</v>
      </c>
      <c r="K147" s="104">
        <f>หนองบัวลำภู!AB60</f>
        <v>261065.79</v>
      </c>
      <c r="L147" s="105">
        <f>หนองบัวลำภู!AC60</f>
        <v>458267.35</v>
      </c>
      <c r="M147" s="105">
        <f>หนองบัวลำภู!AD60</f>
        <v>330997.26</v>
      </c>
      <c r="N147" s="101"/>
      <c r="O147" s="101"/>
      <c r="P147" s="101"/>
      <c r="Q147" s="93">
        <f t="shared" si="5"/>
        <v>127270.08999999997</v>
      </c>
      <c r="R147" s="94">
        <f t="shared" si="6"/>
        <v>158.67983033240998</v>
      </c>
    </row>
    <row r="148" spans="1:18" x14ac:dyDescent="0.55000000000000004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278491.08</v>
      </c>
      <c r="K148" s="104">
        <f>หนองบัวลำภู!AB61</f>
        <v>337978.31</v>
      </c>
      <c r="L148" s="105">
        <f>หนองบัวลำภู!AC61</f>
        <v>408310.78</v>
      </c>
      <c r="M148" s="105">
        <f>หนองบัวลำภู!AD61</f>
        <v>342997.45</v>
      </c>
      <c r="N148" s="101"/>
      <c r="O148" s="101"/>
      <c r="P148" s="101"/>
      <c r="Q148" s="93">
        <f t="shared" si="5"/>
        <v>65313.330000000016</v>
      </c>
      <c r="R148" s="94">
        <f t="shared" si="6"/>
        <v>301.55892171344169</v>
      </c>
    </row>
    <row r="149" spans="1:18" x14ac:dyDescent="0.55000000000000004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577520.98</v>
      </c>
      <c r="K149" s="104">
        <f>หนองบัวลำภู!AB62</f>
        <v>586332.82999999996</v>
      </c>
      <c r="L149" s="105">
        <f>หนองบัวลำภู!AC62</f>
        <v>456679.57</v>
      </c>
      <c r="M149" s="105">
        <f>หนองบัวลำภู!AD62</f>
        <v>417241.56</v>
      </c>
      <c r="N149" s="101"/>
      <c r="O149" s="101"/>
      <c r="P149" s="101"/>
      <c r="Q149" s="93">
        <f t="shared" si="5"/>
        <v>39438.010000000009</v>
      </c>
      <c r="R149" s="94">
        <f t="shared" si="6"/>
        <v>130.47987714285713</v>
      </c>
    </row>
    <row r="150" spans="1:18" x14ac:dyDescent="0.55000000000000004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766502.16</v>
      </c>
      <c r="K150" s="104">
        <f>หนองบัวลำภู!AB63</f>
        <v>811208.44000000006</v>
      </c>
      <c r="L150" s="105">
        <f>หนองบัวลำภู!AC63</f>
        <v>813269.24</v>
      </c>
      <c r="M150" s="105">
        <f>หนองบัวลำภู!AD63</f>
        <v>692311.59</v>
      </c>
      <c r="N150" s="101"/>
      <c r="O150" s="101"/>
      <c r="P150" s="101"/>
      <c r="Q150" s="93">
        <f t="shared" si="5"/>
        <v>120957.65000000002</v>
      </c>
      <c r="R150" s="94">
        <f t="shared" si="6"/>
        <v>125.00295727021211</v>
      </c>
    </row>
    <row r="151" spans="1:18" x14ac:dyDescent="0.55000000000000004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774245.86</v>
      </c>
      <c r="K151" s="104">
        <f>หนองบัวลำภู!AB64</f>
        <v>906292.86</v>
      </c>
      <c r="L151" s="105">
        <f>หนองบัวลำภู!AC64</f>
        <v>609495.1</v>
      </c>
      <c r="M151" s="105">
        <f>หนองบัวลำภู!AD64</f>
        <v>426076.68000000005</v>
      </c>
      <c r="N151" s="101"/>
      <c r="O151" s="101"/>
      <c r="P151" s="101"/>
      <c r="Q151" s="93">
        <f t="shared" si="5"/>
        <v>183418.41999999993</v>
      </c>
      <c r="R151" s="94">
        <f t="shared" si="6"/>
        <v>133.77855575065846</v>
      </c>
    </row>
    <row r="152" spans="1:18" x14ac:dyDescent="0.55000000000000004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597613.78</v>
      </c>
      <c r="K152" s="104">
        <f>หนองบัวลำภู!AB65</f>
        <v>639322.11</v>
      </c>
      <c r="L152" s="105">
        <f>หนองบัวลำภู!AC65</f>
        <v>652639.32000000007</v>
      </c>
      <c r="M152" s="105">
        <f>หนองบัวลำภู!AD65</f>
        <v>498297.06</v>
      </c>
      <c r="N152" s="101"/>
      <c r="O152" s="101"/>
      <c r="P152" s="101"/>
      <c r="Q152" s="93">
        <f t="shared" si="5"/>
        <v>154342.26000000007</v>
      </c>
      <c r="R152" s="94">
        <f t="shared" si="6"/>
        <v>191.22159976560212</v>
      </c>
    </row>
    <row r="153" spans="1:18" x14ac:dyDescent="0.55000000000000004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634191.93999999994</v>
      </c>
      <c r="K153" s="104">
        <f>หนองบัวลำภู!AB66</f>
        <v>666382.8899999999</v>
      </c>
      <c r="L153" s="105">
        <f>หนองบัวลำภู!AC66</f>
        <v>490493.16</v>
      </c>
      <c r="M153" s="105">
        <f>หนองบัวลำภู!AD66</f>
        <v>341502.21</v>
      </c>
      <c r="N153" s="101"/>
      <c r="O153" s="101"/>
      <c r="P153" s="101"/>
      <c r="Q153" s="93">
        <f t="shared" si="5"/>
        <v>148990.94999999995</v>
      </c>
      <c r="R153" s="94">
        <f t="shared" si="6"/>
        <v>131.00778846153847</v>
      </c>
    </row>
    <row r="154" spans="1:18" s="112" customFormat="1" x14ac:dyDescent="0.55000000000000004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9834513.2399999984</v>
      </c>
      <c r="K154" s="109">
        <f>SUM(K136:K153)</f>
        <v>10597662.4</v>
      </c>
      <c r="L154" s="109">
        <f>SUM(L136:L153)</f>
        <v>10718987.960000001</v>
      </c>
      <c r="M154" s="109">
        <f>SUM(M136:M153)</f>
        <v>8316939.3399999989</v>
      </c>
      <c r="N154" s="107">
        <v>17</v>
      </c>
      <c r="O154" s="107">
        <v>17</v>
      </c>
      <c r="P154" s="107">
        <f>N154-O154</f>
        <v>0</v>
      </c>
      <c r="Q154" s="110">
        <f t="shared" si="5"/>
        <v>2402048.620000002</v>
      </c>
      <c r="R154" s="111">
        <f>L154/H154</f>
        <v>146.65464441100016</v>
      </c>
    </row>
    <row r="155" spans="1:18" x14ac:dyDescent="0.55000000000000004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55000000000000004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871662.31</v>
      </c>
      <c r="K156" s="104">
        <f>หนองบัวลำภู!AB67</f>
        <v>917462.04</v>
      </c>
      <c r="L156" s="105">
        <f>หนองบัวลำภู!AC67</f>
        <v>343148.69</v>
      </c>
      <c r="M156" s="105">
        <f>หนองบัวลำภู!AD67</f>
        <v>369078.18</v>
      </c>
      <c r="N156" s="101"/>
      <c r="O156" s="101"/>
      <c r="P156" s="101"/>
      <c r="Q156" s="93">
        <f t="shared" si="5"/>
        <v>-25929.489999999991</v>
      </c>
      <c r="R156" s="94">
        <f t="shared" si="6"/>
        <v>101.07472459499263</v>
      </c>
    </row>
    <row r="157" spans="1:18" x14ac:dyDescent="0.55000000000000004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447892.79</v>
      </c>
      <c r="K157" s="103">
        <f>หนองบัวลำภู!AB68</f>
        <v>455587.17</v>
      </c>
      <c r="L157" s="105">
        <f>หนองบัวลำภู!AC68</f>
        <v>433249.35</v>
      </c>
      <c r="M157" s="105">
        <f>หนองบัวลำภู!AD68</f>
        <v>421325.26999999996</v>
      </c>
      <c r="N157" s="101"/>
      <c r="O157" s="101"/>
      <c r="P157" s="101"/>
      <c r="Q157" s="93">
        <f t="shared" si="5"/>
        <v>11924.080000000016</v>
      </c>
      <c r="R157" s="94">
        <f t="shared" si="6"/>
        <v>130.8910422960725</v>
      </c>
    </row>
    <row r="158" spans="1:18" x14ac:dyDescent="0.55000000000000004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733498.67</v>
      </c>
      <c r="K158" s="104">
        <f>หนองบัวลำภู!AB69</f>
        <v>666760.22</v>
      </c>
      <c r="L158" s="105">
        <f>หนองบัวลำภู!AC69</f>
        <v>335916.9</v>
      </c>
      <c r="M158" s="105">
        <f>หนองบัวลำภู!AD69</f>
        <v>299756.99</v>
      </c>
      <c r="N158" s="101"/>
      <c r="O158" s="101"/>
      <c r="P158" s="101"/>
      <c r="Q158" s="93">
        <f t="shared" si="5"/>
        <v>36159.910000000033</v>
      </c>
      <c r="R158" s="94">
        <f t="shared" si="6"/>
        <v>35.656182995435728</v>
      </c>
    </row>
    <row r="159" spans="1:18" x14ac:dyDescent="0.55000000000000004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48568.91</v>
      </c>
      <c r="K159" s="103">
        <f>หนองบัวลำภู!AB70</f>
        <v>130952.27</v>
      </c>
      <c r="L159" s="105">
        <f>หนองบัวลำภู!AC70</f>
        <v>326615.42000000004</v>
      </c>
      <c r="M159" s="105">
        <f>หนองบัวลำภู!AD70</f>
        <v>350435.34</v>
      </c>
      <c r="N159" s="101"/>
      <c r="O159" s="101"/>
      <c r="P159" s="101"/>
      <c r="Q159" s="93">
        <f t="shared" si="5"/>
        <v>-23819.919999999984</v>
      </c>
      <c r="R159" s="94">
        <f t="shared" si="6"/>
        <v>114.60190175438598</v>
      </c>
    </row>
    <row r="160" spans="1:18" x14ac:dyDescent="0.55000000000000004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602828.94999999995</v>
      </c>
      <c r="K160" s="104">
        <f>หนองบัวลำภู!AB71</f>
        <v>643016.02999999991</v>
      </c>
      <c r="L160" s="105">
        <f>หนองบัวลำภู!AC71</f>
        <v>141063.49</v>
      </c>
      <c r="M160" s="105">
        <f>หนองบัวลำภู!AD71</f>
        <v>218804.52000000002</v>
      </c>
      <c r="N160" s="101"/>
      <c r="O160" s="101"/>
      <c r="P160" s="101"/>
      <c r="Q160" s="93">
        <f t="shared" si="5"/>
        <v>-77741.030000000028</v>
      </c>
      <c r="R160" s="94">
        <f t="shared" si="6"/>
        <v>38.395070767555794</v>
      </c>
    </row>
    <row r="161" spans="1:18" x14ac:dyDescent="0.55000000000000004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269344.65000000002</v>
      </c>
      <c r="K161" s="104">
        <f>หนองบัวลำภู!AB72</f>
        <v>336445.38</v>
      </c>
      <c r="L161" s="105">
        <f>หนองบัวลำภู!AC72</f>
        <v>428275.39</v>
      </c>
      <c r="M161" s="105">
        <f>หนองบัวลำภู!AD72</f>
        <v>427417.76999999996</v>
      </c>
      <c r="N161" s="101"/>
      <c r="O161" s="101"/>
      <c r="P161" s="101"/>
      <c r="Q161" s="93">
        <f t="shared" si="5"/>
        <v>857.62000000005355</v>
      </c>
      <c r="R161" s="94">
        <f t="shared" si="6"/>
        <v>136.65455966815571</v>
      </c>
    </row>
    <row r="162" spans="1:18" x14ac:dyDescent="0.55000000000000004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317128.59000000003</v>
      </c>
      <c r="K162" s="103">
        <f>หนองบัวลำภู!AB73</f>
        <v>382220.39</v>
      </c>
      <c r="L162" s="105">
        <f>หนองบัวลำภู!AC73</f>
        <v>423365.6</v>
      </c>
      <c r="M162" s="105">
        <f>หนองบัวลำภู!AD73</f>
        <v>447619.59</v>
      </c>
      <c r="N162" s="101"/>
      <c r="O162" s="101"/>
      <c r="P162" s="101"/>
      <c r="Q162" s="93">
        <f t="shared" si="5"/>
        <v>-24253.990000000049</v>
      </c>
      <c r="R162" s="94">
        <f t="shared" si="6"/>
        <v>106.29314586994727</v>
      </c>
    </row>
    <row r="163" spans="1:18" x14ac:dyDescent="0.55000000000000004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460559.23</v>
      </c>
      <c r="K163" s="103">
        <f>หนองบัวลำภู!AB74</f>
        <v>435402.83999999997</v>
      </c>
      <c r="L163" s="105">
        <f>หนองบัวลำภู!AC74</f>
        <v>448873.06</v>
      </c>
      <c r="M163" s="105">
        <f>หนองบัวลำภู!AD74</f>
        <v>493655.05</v>
      </c>
      <c r="N163" s="101"/>
      <c r="O163" s="101"/>
      <c r="P163" s="101"/>
      <c r="Q163" s="93">
        <f t="shared" si="5"/>
        <v>-44781.989999999991</v>
      </c>
      <c r="R163" s="94">
        <f t="shared" si="6"/>
        <v>99.440199379707579</v>
      </c>
    </row>
    <row r="164" spans="1:18" x14ac:dyDescent="0.55000000000000004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232526.66</v>
      </c>
      <c r="K164" s="103">
        <f>หนองบัวลำภู!AB75</f>
        <v>298311.34999999998</v>
      </c>
      <c r="L164" s="105">
        <f>หนองบัวลำภู!AC75</f>
        <v>253796.85</v>
      </c>
      <c r="M164" s="105">
        <f>หนองบัวลำภู!AD75</f>
        <v>260806.38</v>
      </c>
      <c r="N164" s="101"/>
      <c r="O164" s="101"/>
      <c r="P164" s="101"/>
      <c r="Q164" s="93">
        <f t="shared" si="5"/>
        <v>-7009.5299999999988</v>
      </c>
      <c r="R164" s="94">
        <f t="shared" si="6"/>
        <v>92.965879120879123</v>
      </c>
    </row>
    <row r="165" spans="1:18" x14ac:dyDescent="0.55000000000000004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36082.720000000001</v>
      </c>
      <c r="K165" s="104">
        <f>หนองบัวลำภู!AB76</f>
        <v>117491.62</v>
      </c>
      <c r="L165" s="105">
        <f>หนองบัวลำภู!AC76</f>
        <v>139276.1</v>
      </c>
      <c r="M165" s="105">
        <f>หนองบัวลำภู!AD76</f>
        <v>160490.52999999997</v>
      </c>
      <c r="N165" s="101"/>
      <c r="O165" s="101"/>
      <c r="P165" s="101"/>
      <c r="Q165" s="93">
        <f t="shared" si="5"/>
        <v>-21214.429999999964</v>
      </c>
      <c r="R165" s="94">
        <f t="shared" si="6"/>
        <v>60.554826086956524</v>
      </c>
    </row>
    <row r="166" spans="1:18" x14ac:dyDescent="0.55000000000000004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483470.25</v>
      </c>
      <c r="K166" s="104">
        <f>หนองบัวลำภู!AB77</f>
        <v>523405.15</v>
      </c>
      <c r="L166" s="105">
        <f>หนองบัวลำภู!AC77</f>
        <v>382430.89</v>
      </c>
      <c r="M166" s="105">
        <f>หนองบัวลำภู!AD77</f>
        <v>399226.7</v>
      </c>
      <c r="N166" s="101"/>
      <c r="O166" s="101"/>
      <c r="P166" s="101"/>
      <c r="Q166" s="93">
        <f t="shared" si="5"/>
        <v>-16795.809999999998</v>
      </c>
      <c r="R166" s="94">
        <f t="shared" si="6"/>
        <v>88.036576887661141</v>
      </c>
    </row>
    <row r="167" spans="1:18" x14ac:dyDescent="0.55000000000000004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28602.92</v>
      </c>
      <c r="K167" s="103">
        <f>หนองบัวลำภู!AB78</f>
        <v>51999.66</v>
      </c>
      <c r="L167" s="105">
        <f>หนองบัวลำภู!AC78</f>
        <v>163818.59</v>
      </c>
      <c r="M167" s="105">
        <f>หนองบัวลำภู!AD78</f>
        <v>187681.18</v>
      </c>
      <c r="N167" s="101"/>
      <c r="O167" s="101"/>
      <c r="P167" s="101"/>
      <c r="Q167" s="93">
        <f t="shared" si="5"/>
        <v>-23862.589999999997</v>
      </c>
      <c r="R167" s="94">
        <f t="shared" si="6"/>
        <v>109.06697070572569</v>
      </c>
    </row>
    <row r="168" spans="1:18" x14ac:dyDescent="0.55000000000000004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333373.75</v>
      </c>
      <c r="K168" s="104">
        <f>หนองบัวลำภู!AB79</f>
        <v>387983.95</v>
      </c>
      <c r="L168" s="105">
        <f>หนองบัวลำภู!AC79</f>
        <v>462160.81</v>
      </c>
      <c r="M168" s="105">
        <f>หนองบัวลำภู!AD79</f>
        <v>473270.52</v>
      </c>
      <c r="N168" s="101"/>
      <c r="O168" s="101"/>
      <c r="P168" s="101"/>
      <c r="Q168" s="93">
        <f t="shared" si="5"/>
        <v>-11109.710000000021</v>
      </c>
      <c r="R168" s="94">
        <f t="shared" si="6"/>
        <v>164.88077417053157</v>
      </c>
    </row>
    <row r="169" spans="1:18" s="112" customFormat="1" x14ac:dyDescent="0.55000000000000004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4865540.4000000004</v>
      </c>
      <c r="K169" s="109">
        <f>SUM(K155:K168)</f>
        <v>5347038.07</v>
      </c>
      <c r="L169" s="109">
        <f>SUM(L155:L168)</f>
        <v>4281991.1399999997</v>
      </c>
      <c r="M169" s="109">
        <f>SUM(M155:M168)</f>
        <v>4509568.0199999996</v>
      </c>
      <c r="N169" s="107">
        <v>13</v>
      </c>
      <c r="O169" s="107">
        <v>13</v>
      </c>
      <c r="P169" s="107">
        <f>N169-O169</f>
        <v>0</v>
      </c>
      <c r="Q169" s="110">
        <f t="shared" si="5"/>
        <v>-227576.87999999989</v>
      </c>
      <c r="R169" s="111">
        <f>L169/H169</f>
        <v>89.282550875729768</v>
      </c>
    </row>
    <row r="170" spans="1:18" x14ac:dyDescent="0.55000000000000004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55000000000000004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613593.93999999994</v>
      </c>
      <c r="K171" s="104">
        <f>หนองบัวลำภู!AB80</f>
        <v>675050.1399999999</v>
      </c>
      <c r="L171" s="105">
        <f>หนองบัวลำภู!AC80</f>
        <v>377588.92</v>
      </c>
      <c r="M171" s="105">
        <f>หนองบัวลำภู!AD80</f>
        <v>512822.58999999997</v>
      </c>
      <c r="N171" s="101"/>
      <c r="O171" s="101"/>
      <c r="P171" s="101"/>
      <c r="Q171" s="93">
        <f t="shared" si="5"/>
        <v>-135233.66999999998</v>
      </c>
      <c r="R171" s="94">
        <f t="shared" si="6"/>
        <v>88.366234495670483</v>
      </c>
    </row>
    <row r="172" spans="1:18" x14ac:dyDescent="0.55000000000000004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402735.28</v>
      </c>
      <c r="K172" s="104">
        <f>หนองบัวลำภู!AB81</f>
        <v>421980.61000000004</v>
      </c>
      <c r="L172" s="105">
        <f>หนองบัวลำภู!AC81</f>
        <v>376323.81</v>
      </c>
      <c r="M172" s="105">
        <f>หนองบัวลำภู!AD81</f>
        <v>326653.56</v>
      </c>
      <c r="N172" s="101"/>
      <c r="O172" s="101"/>
      <c r="P172" s="101"/>
      <c r="Q172" s="93">
        <f t="shared" si="5"/>
        <v>49670.25</v>
      </c>
      <c r="R172" s="94">
        <f t="shared" si="6"/>
        <v>203.19860151187905</v>
      </c>
    </row>
    <row r="173" spans="1:18" x14ac:dyDescent="0.55000000000000004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920130.9</v>
      </c>
      <c r="K173" s="104">
        <f>หนองบัวลำภู!AB82</f>
        <v>912578.62</v>
      </c>
      <c r="L173" s="105">
        <f>หนองบัวลำภู!AC82</f>
        <v>547152.22</v>
      </c>
      <c r="M173" s="105">
        <f>หนองบัวลำภู!AD82</f>
        <v>300015.61</v>
      </c>
      <c r="N173" s="101"/>
      <c r="O173" s="101"/>
      <c r="P173" s="101"/>
      <c r="Q173" s="93">
        <f t="shared" si="5"/>
        <v>247136.61</v>
      </c>
      <c r="R173" s="94">
        <f t="shared" si="6"/>
        <v>128.16870929960177</v>
      </c>
    </row>
    <row r="174" spans="1:18" x14ac:dyDescent="0.55000000000000004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996621.08</v>
      </c>
      <c r="K174" s="104">
        <f>หนองบัวลำภู!AB83</f>
        <v>1030457.23</v>
      </c>
      <c r="L174" s="105">
        <f>หนองบัวลำภู!AC83</f>
        <v>656095.97</v>
      </c>
      <c r="M174" s="105">
        <f>หนองบัวลำภู!AD83</f>
        <v>506835.71</v>
      </c>
      <c r="N174" s="101"/>
      <c r="O174" s="101"/>
      <c r="P174" s="101"/>
      <c r="Q174" s="93">
        <f t="shared" si="5"/>
        <v>149260.25999999995</v>
      </c>
      <c r="R174" s="94">
        <f t="shared" si="6"/>
        <v>146.31935102586976</v>
      </c>
    </row>
    <row r="175" spans="1:18" x14ac:dyDescent="0.55000000000000004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255859.83</v>
      </c>
      <c r="K175" s="104">
        <f>หนองบัวลำภู!AB84</f>
        <v>265763.26</v>
      </c>
      <c r="L175" s="105">
        <f>หนองบัวลำภู!AC84</f>
        <v>306306.84999999998</v>
      </c>
      <c r="M175" s="105">
        <f>หนองบัวลำภู!AD84</f>
        <v>345755.39</v>
      </c>
      <c r="N175" s="101"/>
      <c r="O175" s="101"/>
      <c r="P175" s="101"/>
      <c r="Q175" s="93">
        <f t="shared" si="5"/>
        <v>-39448.540000000037</v>
      </c>
      <c r="R175" s="94">
        <f t="shared" si="6"/>
        <v>152.39146766169154</v>
      </c>
    </row>
    <row r="176" spans="1:18" x14ac:dyDescent="0.55000000000000004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989832.17</v>
      </c>
      <c r="K176" s="104">
        <f>หนองบัวลำภู!AB85</f>
        <v>1025687.5900000001</v>
      </c>
      <c r="L176" s="105">
        <f>หนองบัวลำภู!AC85</f>
        <v>926956.09</v>
      </c>
      <c r="M176" s="105">
        <f>หนองบัวลำภู!AD85</f>
        <v>479988.42</v>
      </c>
      <c r="N176" s="101"/>
      <c r="O176" s="101"/>
      <c r="P176" s="101"/>
      <c r="Q176" s="93">
        <f t="shared" si="5"/>
        <v>446967.67</v>
      </c>
      <c r="R176" s="94">
        <f t="shared" si="6"/>
        <v>178.15800307514894</v>
      </c>
    </row>
    <row r="177" spans="1:18" x14ac:dyDescent="0.55000000000000004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1052304.8999999999</v>
      </c>
      <c r="K177" s="104">
        <f>หนองบัวลำภู!AB86</f>
        <v>1098556.98</v>
      </c>
      <c r="L177" s="105">
        <f>หนองบัวลำภู!AC86</f>
        <v>653822.04</v>
      </c>
      <c r="M177" s="105">
        <f>หนองบัวลำภู!AD86</f>
        <v>460417.07</v>
      </c>
      <c r="N177" s="101"/>
      <c r="O177" s="101"/>
      <c r="P177" s="101"/>
      <c r="Q177" s="93">
        <f t="shared" si="5"/>
        <v>193404.97000000003</v>
      </c>
      <c r="R177" s="94">
        <f t="shared" si="6"/>
        <v>187.34155873925502</v>
      </c>
    </row>
    <row r="178" spans="1:18" s="112" customFormat="1" x14ac:dyDescent="0.55000000000000004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5231078.0999999996</v>
      </c>
      <c r="K178" s="109">
        <f>SUM(K170:K177)</f>
        <v>5430074.4299999997</v>
      </c>
      <c r="L178" s="109">
        <f>SUM(L170:L177)</f>
        <v>3844245.9</v>
      </c>
      <c r="M178" s="109">
        <f>SUM(M170:M177)</f>
        <v>2932488.3499999996</v>
      </c>
      <c r="N178" s="107">
        <v>7</v>
      </c>
      <c r="O178" s="107">
        <v>7</v>
      </c>
      <c r="P178" s="107">
        <v>0</v>
      </c>
      <c r="Q178" s="110">
        <f t="shared" si="5"/>
        <v>911757.55000000028</v>
      </c>
      <c r="R178" s="111">
        <f t="shared" si="6"/>
        <v>150.27738946874632</v>
      </c>
    </row>
    <row r="179" spans="1:18" s="112" customFormat="1" ht="24.75" thickBot="1" x14ac:dyDescent="0.6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44606677.420000002</v>
      </c>
      <c r="K179" s="125">
        <f t="shared" si="7"/>
        <v>48007526.920000002</v>
      </c>
      <c r="L179" s="124">
        <f t="shared" si="7"/>
        <v>33073633.560000002</v>
      </c>
      <c r="M179" s="124">
        <f t="shared" si="7"/>
        <v>34618804.299999997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-1545170.7399999946</v>
      </c>
      <c r="R179" s="111">
        <f t="shared" si="6"/>
        <v>99.865733722647136</v>
      </c>
    </row>
    <row r="180" spans="1:18" s="112" customFormat="1" ht="25.5" thickTop="1" thickBot="1" x14ac:dyDescent="0.6">
      <c r="A180" s="126"/>
      <c r="B180" s="127"/>
      <c r="C180" s="127"/>
      <c r="D180" s="127"/>
      <c r="E180" s="412" t="s">
        <v>299</v>
      </c>
      <c r="F180" s="413"/>
      <c r="G180" s="414"/>
      <c r="H180" s="128"/>
      <c r="I180" s="126"/>
      <c r="J180" s="129">
        <f>J179/O179</f>
        <v>537429.84843373497</v>
      </c>
      <c r="K180" s="130">
        <f>K179/O179</f>
        <v>578403.93879518076</v>
      </c>
      <c r="L180" s="129">
        <f>L179/O179</f>
        <v>398477.51277108438</v>
      </c>
      <c r="M180" s="129">
        <f>M179/O179</f>
        <v>417094.02771084337</v>
      </c>
      <c r="N180" s="127"/>
      <c r="O180" s="127"/>
      <c r="P180" s="127"/>
      <c r="Q180" s="93">
        <f t="shared" si="5"/>
        <v>-18616.514939758985</v>
      </c>
      <c r="R180" s="94"/>
    </row>
    <row r="181" spans="1:18" s="112" customFormat="1" ht="24.75" thickTop="1" x14ac:dyDescent="0.55000000000000004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55000000000000004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421608.65</v>
      </c>
      <c r="K182" s="104">
        <f>อุดรธานี!AJ10</f>
        <v>936764.96000000008</v>
      </c>
      <c r="L182" s="105">
        <f>อุดรธานี!AK10</f>
        <v>966213.11</v>
      </c>
      <c r="M182" s="105">
        <f>อุดรธานี!AL10</f>
        <v>849600.54999999993</v>
      </c>
      <c r="N182" s="101"/>
      <c r="O182" s="101"/>
      <c r="P182" s="101"/>
      <c r="Q182" s="93">
        <f t="shared" si="5"/>
        <v>116612.56000000006</v>
      </c>
      <c r="R182" s="94">
        <f t="shared" si="6"/>
        <v>133.95440316095937</v>
      </c>
    </row>
    <row r="183" spans="1:18" x14ac:dyDescent="0.55000000000000004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474030.3</v>
      </c>
      <c r="K183" s="104">
        <f>อุดรธานี!AJ11</f>
        <v>939602.55</v>
      </c>
      <c r="L183" s="105">
        <f>อุดรธานี!AK11</f>
        <v>615370.99</v>
      </c>
      <c r="M183" s="105">
        <f>อุดรธานี!AL11</f>
        <v>765230.33</v>
      </c>
      <c r="N183" s="101"/>
      <c r="O183" s="101"/>
      <c r="P183" s="101"/>
      <c r="Q183" s="93">
        <f t="shared" si="5"/>
        <v>-149859.33999999997</v>
      </c>
      <c r="R183" s="94">
        <f t="shared" si="6"/>
        <v>78.802790370085802</v>
      </c>
    </row>
    <row r="184" spans="1:18" x14ac:dyDescent="0.55000000000000004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1504263.38</v>
      </c>
      <c r="K184" s="104">
        <f>อุดรธานี!AJ12</f>
        <v>2084376.3599999999</v>
      </c>
      <c r="L184" s="105">
        <f>อุดรธานี!AK12</f>
        <v>187562.97</v>
      </c>
      <c r="M184" s="105">
        <f>อุดรธานี!AL12</f>
        <v>955076.39000000013</v>
      </c>
      <c r="N184" s="101"/>
      <c r="O184" s="101"/>
      <c r="P184" s="101"/>
      <c r="Q184" s="93">
        <f t="shared" si="5"/>
        <v>-767513.42000000016</v>
      </c>
      <c r="R184" s="94">
        <f t="shared" si="6"/>
        <v>16.746693749999999</v>
      </c>
    </row>
    <row r="185" spans="1:18" x14ac:dyDescent="0.55000000000000004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1324507.8700000001</v>
      </c>
      <c r="K185" s="104">
        <f>อุดรธานี!AJ13</f>
        <v>1534641.9100000001</v>
      </c>
      <c r="L185" s="105">
        <f>อุดรธานี!AK13</f>
        <v>2378724.25</v>
      </c>
      <c r="M185" s="105">
        <f>อุดรธานี!AL13</f>
        <v>710454.15999999992</v>
      </c>
      <c r="N185" s="101"/>
      <c r="O185" s="101"/>
      <c r="P185" s="101"/>
      <c r="Q185" s="93">
        <f t="shared" si="5"/>
        <v>1668270.09</v>
      </c>
      <c r="R185" s="94">
        <f t="shared" si="6"/>
        <v>442.71808114647308</v>
      </c>
    </row>
    <row r="186" spans="1:18" x14ac:dyDescent="0.55000000000000004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338931.76</v>
      </c>
      <c r="K186" s="104">
        <f>อุดรธานี!AJ14</f>
        <v>552673.46000000008</v>
      </c>
      <c r="L186" s="105">
        <f>อุดรธานี!AK14</f>
        <v>397561.19</v>
      </c>
      <c r="M186" s="105">
        <f>อุดรธานี!AL14</f>
        <v>546133.48</v>
      </c>
      <c r="N186" s="101"/>
      <c r="O186" s="101"/>
      <c r="P186" s="101"/>
      <c r="Q186" s="93">
        <f t="shared" si="5"/>
        <v>-148572.28999999998</v>
      </c>
      <c r="R186" s="94">
        <f t="shared" si="6"/>
        <v>86.520389553862898</v>
      </c>
    </row>
    <row r="187" spans="1:18" x14ac:dyDescent="0.55000000000000004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480935.27</v>
      </c>
      <c r="K187" s="104">
        <f>อุดรธานี!AJ15</f>
        <v>8930.0999999998603</v>
      </c>
      <c r="L187" s="105">
        <f>อุดรธานี!AK15</f>
        <v>503750.95</v>
      </c>
      <c r="M187" s="105">
        <f>อุดรธานี!AL15</f>
        <v>693832.71000000008</v>
      </c>
      <c r="N187" s="101"/>
      <c r="O187" s="101"/>
      <c r="P187" s="101"/>
      <c r="Q187" s="93">
        <f t="shared" si="5"/>
        <v>-190081.76000000007</v>
      </c>
      <c r="R187" s="94">
        <f t="shared" si="6"/>
        <v>61.734185049019608</v>
      </c>
    </row>
    <row r="188" spans="1:18" x14ac:dyDescent="0.55000000000000004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669389.02</v>
      </c>
      <c r="K188" s="104">
        <f>อุดรธานี!AJ16</f>
        <v>961400.08000000007</v>
      </c>
      <c r="L188" s="105">
        <f>อุดรธานี!AK16</f>
        <v>489373.4</v>
      </c>
      <c r="M188" s="105">
        <f>อุดรธานี!AL16</f>
        <v>848089.36</v>
      </c>
      <c r="N188" s="101"/>
      <c r="O188" s="101"/>
      <c r="P188" s="101"/>
      <c r="Q188" s="93">
        <f t="shared" si="5"/>
        <v>-358715.95999999996</v>
      </c>
      <c r="R188" s="94">
        <f t="shared" si="6"/>
        <v>53.12923678210835</v>
      </c>
    </row>
    <row r="189" spans="1:18" x14ac:dyDescent="0.55000000000000004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242606.13</v>
      </c>
      <c r="K189" s="104">
        <f>อุดรธานี!AJ17</f>
        <v>412996.07</v>
      </c>
      <c r="L189" s="105">
        <f>อุดรธานี!AK17</f>
        <v>415355.87</v>
      </c>
      <c r="M189" s="105">
        <f>อุดรธานี!AL17</f>
        <v>567866.11</v>
      </c>
      <c r="N189" s="101"/>
      <c r="O189" s="101"/>
      <c r="P189" s="101"/>
      <c r="Q189" s="93">
        <f t="shared" si="5"/>
        <v>-152510.24</v>
      </c>
      <c r="R189" s="94">
        <f t="shared" si="6"/>
        <v>87.627820675105482</v>
      </c>
    </row>
    <row r="190" spans="1:18" x14ac:dyDescent="0.55000000000000004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910695.79</v>
      </c>
      <c r="K190" s="104">
        <f>อุดรธานี!AJ18</f>
        <v>1182413.2000000002</v>
      </c>
      <c r="L190" s="105">
        <f>อุดรธานี!AK18</f>
        <v>669896.31000000006</v>
      </c>
      <c r="M190" s="105">
        <f>อุดรธานี!AL18</f>
        <v>866731.42999999993</v>
      </c>
      <c r="N190" s="101"/>
      <c r="O190" s="101"/>
      <c r="P190" s="101"/>
      <c r="Q190" s="93">
        <f t="shared" si="5"/>
        <v>-196835.11999999988</v>
      </c>
      <c r="R190" s="94">
        <f t="shared" si="6"/>
        <v>80.642387143373071</v>
      </c>
    </row>
    <row r="191" spans="1:18" x14ac:dyDescent="0.55000000000000004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1926256.52</v>
      </c>
      <c r="K191" s="104">
        <f>อุดรธานี!AJ19</f>
        <v>2289518.9900000002</v>
      </c>
      <c r="L191" s="105">
        <f>อุดรธานี!AK19</f>
        <v>772955.02</v>
      </c>
      <c r="M191" s="105">
        <f>อุดรธานี!AL19</f>
        <v>1022580.3099999999</v>
      </c>
      <c r="N191" s="101"/>
      <c r="O191" s="101"/>
      <c r="P191" s="101"/>
      <c r="Q191" s="93">
        <f t="shared" si="5"/>
        <v>-249625.28999999992</v>
      </c>
      <c r="R191" s="94">
        <f t="shared" si="6"/>
        <v>84.86550505050505</v>
      </c>
    </row>
    <row r="192" spans="1:18" x14ac:dyDescent="0.55000000000000004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1662806.68</v>
      </c>
      <c r="K192" s="104">
        <f>อุดรธานี!AJ20</f>
        <v>1983794.3499999999</v>
      </c>
      <c r="L192" s="105">
        <f>อุดรธานี!AK20</f>
        <v>691122.37</v>
      </c>
      <c r="M192" s="105">
        <f>อุดรธานี!AL20</f>
        <v>1014042.57</v>
      </c>
      <c r="N192" s="101"/>
      <c r="O192" s="101"/>
      <c r="P192" s="101"/>
      <c r="Q192" s="93">
        <f t="shared" si="5"/>
        <v>-322920.19999999995</v>
      </c>
      <c r="R192" s="94">
        <f t="shared" si="6"/>
        <v>108.53052292713568</v>
      </c>
    </row>
    <row r="193" spans="1:18" x14ac:dyDescent="0.55000000000000004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273861.19</v>
      </c>
      <c r="K193" s="104">
        <f>อุดรธานี!AJ21</f>
        <v>421950.18</v>
      </c>
      <c r="L193" s="105">
        <f>อุดรธานี!AK21</f>
        <v>250523.25</v>
      </c>
      <c r="M193" s="105">
        <f>อุดรธานี!AL21</f>
        <v>427569.42</v>
      </c>
      <c r="N193" s="101"/>
      <c r="O193" s="101"/>
      <c r="P193" s="101"/>
      <c r="Q193" s="93">
        <f t="shared" si="5"/>
        <v>-177046.16999999998</v>
      </c>
      <c r="R193" s="94">
        <f t="shared" si="6"/>
        <v>47.919519892884466</v>
      </c>
    </row>
    <row r="194" spans="1:18" x14ac:dyDescent="0.55000000000000004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2527339.98</v>
      </c>
      <c r="K194" s="104">
        <f>อุดรธานี!AJ22</f>
        <v>3096140.47</v>
      </c>
      <c r="L194" s="105">
        <f>อุดรธานี!AK22</f>
        <v>1183646.58</v>
      </c>
      <c r="M194" s="105">
        <f>อุดรธานี!AL22</f>
        <v>1512745.05</v>
      </c>
      <c r="N194" s="101"/>
      <c r="O194" s="101"/>
      <c r="P194" s="101"/>
      <c r="Q194" s="93">
        <f t="shared" si="5"/>
        <v>-329098.46999999997</v>
      </c>
      <c r="R194" s="94">
        <f t="shared" si="6"/>
        <v>110.39419697817571</v>
      </c>
    </row>
    <row r="195" spans="1:18" x14ac:dyDescent="0.55000000000000004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834562.75</v>
      </c>
      <c r="K195" s="104">
        <f>อุดรธานี!AJ23</f>
        <v>1215816.1599999999</v>
      </c>
      <c r="L195" s="105">
        <f>อุดรธานี!AK23</f>
        <v>1155465.56</v>
      </c>
      <c r="M195" s="105">
        <f>อุดรธานี!AL23</f>
        <v>1138191.98</v>
      </c>
      <c r="N195" s="101"/>
      <c r="O195" s="101"/>
      <c r="P195" s="101"/>
      <c r="Q195" s="93">
        <f t="shared" si="5"/>
        <v>17273.580000000075</v>
      </c>
      <c r="R195" s="94">
        <f t="shared" si="6"/>
        <v>126.43238428712114</v>
      </c>
    </row>
    <row r="196" spans="1:18" x14ac:dyDescent="0.55000000000000004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1593274.33</v>
      </c>
      <c r="K196" s="104">
        <f>อุดรธานี!AJ24</f>
        <v>2041127.1</v>
      </c>
      <c r="L196" s="105">
        <f>อุดรธานี!AK24</f>
        <v>738842.6</v>
      </c>
      <c r="M196" s="105">
        <f>อุดรธานี!AL24</f>
        <v>1246596.28</v>
      </c>
      <c r="N196" s="101"/>
      <c r="O196" s="101"/>
      <c r="P196" s="101"/>
      <c r="Q196" s="93">
        <f t="shared" si="5"/>
        <v>-507753.68000000005</v>
      </c>
      <c r="R196" s="94">
        <f t="shared" si="6"/>
        <v>52.808419698377527</v>
      </c>
    </row>
    <row r="197" spans="1:18" x14ac:dyDescent="0.55000000000000004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1093983.3600000001</v>
      </c>
      <c r="K197" s="104">
        <f>อุดรธานี!AJ25</f>
        <v>1387353.32</v>
      </c>
      <c r="L197" s="105">
        <f>อุดรธานี!AK25</f>
        <v>783336.36</v>
      </c>
      <c r="M197" s="105">
        <f>อุดรธานี!AL25</f>
        <v>933836.63</v>
      </c>
      <c r="N197" s="101"/>
      <c r="O197" s="101"/>
      <c r="P197" s="101"/>
      <c r="Q197" s="93">
        <f t="shared" si="5"/>
        <v>-150500.27000000002</v>
      </c>
      <c r="R197" s="94">
        <f t="shared" si="6"/>
        <v>122.5494931163955</v>
      </c>
    </row>
    <row r="198" spans="1:18" x14ac:dyDescent="0.55000000000000004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934482.32</v>
      </c>
      <c r="K198" s="104">
        <f>อุดรธานี!AJ26</f>
        <v>1237318.1599999999</v>
      </c>
      <c r="L198" s="105">
        <f>อุดรธานี!AK26</f>
        <v>353776</v>
      </c>
      <c r="M198" s="105">
        <f>อุดรธานี!AL26</f>
        <v>587586.41</v>
      </c>
      <c r="N198" s="101"/>
      <c r="O198" s="101"/>
      <c r="P198" s="101"/>
      <c r="Q198" s="93">
        <f t="shared" si="5"/>
        <v>-233810.41000000003</v>
      </c>
      <c r="R198" s="94">
        <f t="shared" si="6"/>
        <v>72.823384108686696</v>
      </c>
    </row>
    <row r="199" spans="1:18" x14ac:dyDescent="0.55000000000000004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362913.97</v>
      </c>
      <c r="K199" s="104">
        <f>อุดรธานี!AJ27</f>
        <v>676758.92999999993</v>
      </c>
      <c r="L199" s="105">
        <f>อุดรธานี!AK27</f>
        <v>359118.6</v>
      </c>
      <c r="M199" s="105">
        <f>อุดรธานี!AL27</f>
        <v>523076.47000000003</v>
      </c>
      <c r="N199" s="101"/>
      <c r="O199" s="101"/>
      <c r="P199" s="101"/>
      <c r="Q199" s="93">
        <f t="shared" ref="Q199:Q261" si="8">L199-M199</f>
        <v>-163957.87000000005</v>
      </c>
      <c r="R199" s="94">
        <f t="shared" ref="R199:R261" si="9">L199/H199</f>
        <v>71.281976974990073</v>
      </c>
    </row>
    <row r="200" spans="1:18" x14ac:dyDescent="0.55000000000000004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905993.74</v>
      </c>
      <c r="K200" s="104">
        <f>อุดรธานี!AJ28</f>
        <v>1121214.92</v>
      </c>
      <c r="L200" s="105">
        <f>อุดรธานี!AK28</f>
        <v>560734.47</v>
      </c>
      <c r="M200" s="105">
        <f>อุดรธานี!AL28</f>
        <v>629560.62</v>
      </c>
      <c r="N200" s="101"/>
      <c r="O200" s="101"/>
      <c r="P200" s="101"/>
      <c r="Q200" s="93">
        <f t="shared" si="8"/>
        <v>-68826.150000000023</v>
      </c>
      <c r="R200" s="94">
        <f t="shared" si="9"/>
        <v>111.56674691603661</v>
      </c>
    </row>
    <row r="201" spans="1:18" x14ac:dyDescent="0.55000000000000004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251309.04</v>
      </c>
      <c r="K201" s="104">
        <f>อุดรธานี!AJ29</f>
        <v>226948.90000000002</v>
      </c>
      <c r="L201" s="105">
        <f>อุดรธานี!AK29</f>
        <v>459178.92000000004</v>
      </c>
      <c r="M201" s="105">
        <f>อุดรธานี!AL29</f>
        <v>578513.6</v>
      </c>
      <c r="N201" s="101"/>
      <c r="O201" s="101"/>
      <c r="P201" s="101"/>
      <c r="Q201" s="93">
        <f t="shared" si="8"/>
        <v>-119334.67999999993</v>
      </c>
      <c r="R201" s="94">
        <f t="shared" si="9"/>
        <v>100.03898039215687</v>
      </c>
    </row>
    <row r="202" spans="1:18" x14ac:dyDescent="0.55000000000000004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589561.61</v>
      </c>
      <c r="K202" s="104">
        <f>อุดรธานี!AJ30</f>
        <v>704835.9</v>
      </c>
      <c r="L202" s="105">
        <f>อุดรธานี!AK30</f>
        <v>492670.76</v>
      </c>
      <c r="M202" s="105">
        <f>อุดรธานี!AL30</f>
        <v>733752.49</v>
      </c>
      <c r="N202" s="101"/>
      <c r="O202" s="101"/>
      <c r="P202" s="101"/>
      <c r="Q202" s="93">
        <f t="shared" si="8"/>
        <v>-241081.72999999998</v>
      </c>
      <c r="R202" s="94">
        <f t="shared" si="9"/>
        <v>63.776150161812296</v>
      </c>
    </row>
    <row r="203" spans="1:18" x14ac:dyDescent="0.55000000000000004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1773728.91</v>
      </c>
      <c r="K203" s="104">
        <f>อุดรธานี!AJ31</f>
        <v>2007973.5499999998</v>
      </c>
      <c r="L203" s="105">
        <f>อุดรธานี!AK31</f>
        <v>399008.11</v>
      </c>
      <c r="M203" s="105">
        <f>อุดรธานี!AL31</f>
        <v>477987.27</v>
      </c>
      <c r="N203" s="101"/>
      <c r="O203" s="101"/>
      <c r="P203" s="101"/>
      <c r="Q203" s="93">
        <f t="shared" si="8"/>
        <v>-78979.160000000033</v>
      </c>
      <c r="R203" s="94">
        <f t="shared" si="9"/>
        <v>70.972627178939874</v>
      </c>
    </row>
    <row r="204" spans="1:18" x14ac:dyDescent="0.55000000000000004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740216.39</v>
      </c>
      <c r="K204" s="104">
        <f>อุดรธานี!AJ32</f>
        <v>914525.54</v>
      </c>
      <c r="L204" s="105">
        <f>อุดรธานี!AK32</f>
        <v>567946.80000000005</v>
      </c>
      <c r="M204" s="105">
        <f>อุดรธานี!AL32</f>
        <v>708578.34</v>
      </c>
      <c r="N204" s="101"/>
      <c r="O204" s="101"/>
      <c r="P204" s="101"/>
      <c r="Q204" s="93">
        <f t="shared" si="8"/>
        <v>-140631.53999999992</v>
      </c>
      <c r="R204" s="94">
        <f t="shared" si="9"/>
        <v>98.739012517385262</v>
      </c>
    </row>
    <row r="205" spans="1:18" x14ac:dyDescent="0.55000000000000004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964445.42</v>
      </c>
      <c r="K205" s="104">
        <f>อุดรธานี!AJ33</f>
        <v>1113079.6000000001</v>
      </c>
      <c r="L205" s="105">
        <f>อุดรธานี!AK33</f>
        <v>493858.14</v>
      </c>
      <c r="M205" s="105">
        <f>อุดรธานี!AL33</f>
        <v>552393.22</v>
      </c>
      <c r="N205" s="101"/>
      <c r="O205" s="101"/>
      <c r="P205" s="101"/>
      <c r="Q205" s="93">
        <f t="shared" si="8"/>
        <v>-58535.079999999958</v>
      </c>
      <c r="R205" s="94">
        <f t="shared" si="9"/>
        <v>133.25907717215327</v>
      </c>
    </row>
    <row r="206" spans="1:18" x14ac:dyDescent="0.55000000000000004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810824.28</v>
      </c>
      <c r="K206" s="104">
        <f>อุดรธานี!AJ34</f>
        <v>1121690.1399999999</v>
      </c>
      <c r="L206" s="105">
        <f>อุดรธานี!AK34</f>
        <v>503335.14</v>
      </c>
      <c r="M206" s="105">
        <f>อุดรธานี!AL34</f>
        <v>630278.30999999994</v>
      </c>
      <c r="N206" s="101"/>
      <c r="O206" s="101"/>
      <c r="P206" s="101"/>
      <c r="Q206" s="93">
        <f t="shared" si="8"/>
        <v>-126943.16999999993</v>
      </c>
      <c r="R206" s="94">
        <f t="shared" si="9"/>
        <v>77.807256144690058</v>
      </c>
    </row>
    <row r="207" spans="1:18" x14ac:dyDescent="0.55000000000000004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1086059.8700000001</v>
      </c>
      <c r="K207" s="104">
        <f>อุดรธานี!AJ35</f>
        <v>1271013.7100000002</v>
      </c>
      <c r="L207" s="105">
        <f>อุดรธานี!AK35</f>
        <v>386696.45</v>
      </c>
      <c r="M207" s="105">
        <f>อุดรธานี!AL35</f>
        <v>671809.34000000008</v>
      </c>
      <c r="N207" s="101"/>
      <c r="O207" s="101"/>
      <c r="P207" s="101"/>
      <c r="Q207" s="93">
        <f t="shared" si="8"/>
        <v>-285112.89000000007</v>
      </c>
      <c r="R207" s="94">
        <f t="shared" si="9"/>
        <v>45.095795918367351</v>
      </c>
    </row>
    <row r="208" spans="1:18" x14ac:dyDescent="0.55000000000000004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508191.18</v>
      </c>
      <c r="K208" s="104">
        <f>อุดรธานี!AJ36</f>
        <v>572829.21</v>
      </c>
      <c r="L208" s="105">
        <f>อุดรธานี!AK36</f>
        <v>337350.14</v>
      </c>
      <c r="M208" s="105">
        <f>อุดรธานี!AL36</f>
        <v>417875.66</v>
      </c>
      <c r="N208" s="101"/>
      <c r="O208" s="101"/>
      <c r="P208" s="101"/>
      <c r="Q208" s="93">
        <f t="shared" si="8"/>
        <v>-80525.51999999996</v>
      </c>
      <c r="R208" s="94">
        <f t="shared" si="9"/>
        <v>124.75966715976332</v>
      </c>
    </row>
    <row r="209" spans="1:18" x14ac:dyDescent="0.55000000000000004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527796.43999999994</v>
      </c>
      <c r="K209" s="104">
        <f>อุดรธานี!AJ37</f>
        <v>704407.2699999999</v>
      </c>
      <c r="L209" s="105">
        <f>อุดรธานี!AK37</f>
        <v>212527.02</v>
      </c>
      <c r="M209" s="105">
        <f>อุดรธานี!AL37</f>
        <v>335850.52</v>
      </c>
      <c r="N209" s="101"/>
      <c r="O209" s="101"/>
      <c r="P209" s="101"/>
      <c r="Q209" s="93">
        <f t="shared" si="8"/>
        <v>-123323.50000000003</v>
      </c>
      <c r="R209" s="94">
        <f t="shared" si="9"/>
        <v>38.355354629128314</v>
      </c>
    </row>
    <row r="210" spans="1:18" s="112" customFormat="1" x14ac:dyDescent="0.55000000000000004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25734576.149999999</v>
      </c>
      <c r="K210" s="144">
        <f>SUM(K181:K209)</f>
        <v>32722095.090000004</v>
      </c>
      <c r="L210" s="109">
        <f>SUM(L181:L209)</f>
        <v>17325901.330000002</v>
      </c>
      <c r="M210" s="109">
        <f>SUM(M181:M209)</f>
        <v>20945839.009999998</v>
      </c>
      <c r="N210" s="107">
        <v>28</v>
      </c>
      <c r="O210" s="107">
        <v>28</v>
      </c>
      <c r="P210" s="107">
        <f>N210-O210</f>
        <v>0</v>
      </c>
      <c r="Q210" s="110">
        <f t="shared" si="8"/>
        <v>-3619937.679999996</v>
      </c>
      <c r="R210" s="111">
        <f>L210/H210</f>
        <v>89.696220426377863</v>
      </c>
    </row>
    <row r="211" spans="1:18" x14ac:dyDescent="0.55000000000000004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55000000000000004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791651.58</v>
      </c>
      <c r="K212" s="104">
        <f>อุดรธานี!AJ38</f>
        <v>833231.82</v>
      </c>
      <c r="L212" s="105">
        <f>อุดรธานี!AK38</f>
        <v>310405.62</v>
      </c>
      <c r="M212" s="105">
        <f>อุดรธานี!AL38</f>
        <v>468033.02999999997</v>
      </c>
      <c r="N212" s="101"/>
      <c r="O212" s="101"/>
      <c r="P212" s="101"/>
      <c r="Q212" s="93">
        <f t="shared" si="8"/>
        <v>-157627.40999999997</v>
      </c>
      <c r="R212" s="94">
        <f t="shared" si="9"/>
        <v>90.576486723081416</v>
      </c>
    </row>
    <row r="213" spans="1:18" x14ac:dyDescent="0.55000000000000004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1133463.6499999999</v>
      </c>
      <c r="K213" s="104">
        <f>อุดรธานี!AJ39</f>
        <v>1157736.6699999997</v>
      </c>
      <c r="L213" s="105">
        <f>อุดรธานี!AK39</f>
        <v>295330.19</v>
      </c>
      <c r="M213" s="105">
        <f>อุดรธานี!AL39</f>
        <v>479643.45999999996</v>
      </c>
      <c r="N213" s="101"/>
      <c r="O213" s="101"/>
      <c r="P213" s="101"/>
      <c r="Q213" s="93">
        <f t="shared" si="8"/>
        <v>-184313.26999999996</v>
      </c>
      <c r="R213" s="94">
        <f t="shared" si="9"/>
        <v>73.101532178217823</v>
      </c>
    </row>
    <row r="214" spans="1:18" x14ac:dyDescent="0.55000000000000004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475071.04</v>
      </c>
      <c r="K214" s="104">
        <f>อุดรธานี!AJ40</f>
        <v>568724.12</v>
      </c>
      <c r="L214" s="105">
        <f>อุดรธานี!AK40</f>
        <v>559677.92000000004</v>
      </c>
      <c r="M214" s="105">
        <f>อุดรธานี!AL40</f>
        <v>833558.27</v>
      </c>
      <c r="N214" s="101"/>
      <c r="O214" s="101"/>
      <c r="P214" s="101"/>
      <c r="Q214" s="93">
        <f t="shared" si="8"/>
        <v>-273880.34999999998</v>
      </c>
      <c r="R214" s="94">
        <f t="shared" si="9"/>
        <v>148.18054540640722</v>
      </c>
    </row>
    <row r="215" spans="1:18" x14ac:dyDescent="0.55000000000000004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333781.31</v>
      </c>
      <c r="K215" s="104">
        <f>อุดรธานี!AJ41</f>
        <v>398805.97</v>
      </c>
      <c r="L215" s="105">
        <f>อุดรธานี!AK41</f>
        <v>464709</v>
      </c>
      <c r="M215" s="105">
        <f>อุดรธานี!AL41</f>
        <v>590465.78</v>
      </c>
      <c r="N215" s="101"/>
      <c r="O215" s="101"/>
      <c r="P215" s="101"/>
      <c r="Q215" s="93">
        <f t="shared" si="8"/>
        <v>-125756.78000000003</v>
      </c>
      <c r="R215" s="94">
        <f t="shared" si="9"/>
        <v>128.05428492697712</v>
      </c>
    </row>
    <row r="216" spans="1:18" x14ac:dyDescent="0.55000000000000004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993372.46</v>
      </c>
      <c r="K216" s="104">
        <f>อุดรธานี!AJ42</f>
        <v>1032731.6199999999</v>
      </c>
      <c r="L216" s="105">
        <f>อุดรธานี!AK42</f>
        <v>639217.87</v>
      </c>
      <c r="M216" s="105">
        <f>อุดรธานี!AL42</f>
        <v>937738.63</v>
      </c>
      <c r="N216" s="101"/>
      <c r="O216" s="101"/>
      <c r="P216" s="101"/>
      <c r="Q216" s="93">
        <f t="shared" si="8"/>
        <v>-298520.76</v>
      </c>
      <c r="R216" s="94">
        <f t="shared" si="9"/>
        <v>86.673609491525426</v>
      </c>
    </row>
    <row r="217" spans="1:18" x14ac:dyDescent="0.55000000000000004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1160673.72</v>
      </c>
      <c r="K217" s="104">
        <f>อุดรธานี!AJ43</f>
        <v>1194275.1299999999</v>
      </c>
      <c r="L217" s="105">
        <f>อุดรธานี!AK43</f>
        <v>568666.25</v>
      </c>
      <c r="M217" s="105">
        <f>อุดรธานี!AL43</f>
        <v>1044047.65</v>
      </c>
      <c r="N217" s="101"/>
      <c r="O217" s="101"/>
      <c r="P217" s="101"/>
      <c r="Q217" s="93">
        <f t="shared" si="8"/>
        <v>-475381.4</v>
      </c>
      <c r="R217" s="94">
        <f t="shared" si="9"/>
        <v>78.76263850415512</v>
      </c>
    </row>
    <row r="218" spans="1:18" x14ac:dyDescent="0.55000000000000004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462622.13</v>
      </c>
      <c r="K218" s="104">
        <f>อุดรธานี!AJ44</f>
        <v>389356.98</v>
      </c>
      <c r="L218" s="105">
        <f>อุดรธานี!AK44</f>
        <v>250403.69999999998</v>
      </c>
      <c r="M218" s="105">
        <f>อุดรธานี!AL44</f>
        <v>556856.31999999995</v>
      </c>
      <c r="N218" s="101"/>
      <c r="O218" s="101"/>
      <c r="P218" s="101"/>
      <c r="Q218" s="93">
        <f t="shared" si="8"/>
        <v>-306452.62</v>
      </c>
      <c r="R218" s="94">
        <f t="shared" si="9"/>
        <v>85.374599386293895</v>
      </c>
    </row>
    <row r="219" spans="1:18" x14ac:dyDescent="0.55000000000000004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264384.8</v>
      </c>
      <c r="K219" s="104">
        <f>อุดรธานี!AJ45</f>
        <v>300710.44</v>
      </c>
      <c r="L219" s="105">
        <f>อุดรธานี!AK45</f>
        <v>289981.15000000002</v>
      </c>
      <c r="M219" s="105">
        <f>อุดรธานี!AL45</f>
        <v>450840.62000000005</v>
      </c>
      <c r="N219" s="101"/>
      <c r="O219" s="101"/>
      <c r="P219" s="101"/>
      <c r="Q219" s="93">
        <f t="shared" si="8"/>
        <v>-160859.47000000003</v>
      </c>
      <c r="R219" s="94">
        <f t="shared" si="9"/>
        <v>85.288573529411778</v>
      </c>
    </row>
    <row r="220" spans="1:18" x14ac:dyDescent="0.55000000000000004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368368.66</v>
      </c>
      <c r="K220" s="104">
        <f>อุดรธานี!AJ46</f>
        <v>386257.18999999994</v>
      </c>
      <c r="L220" s="105">
        <f>อุดรธานี!AK46</f>
        <v>375001.28</v>
      </c>
      <c r="M220" s="105">
        <f>อุดรธานี!AL46</f>
        <v>523055.86</v>
      </c>
      <c r="N220" s="101"/>
      <c r="O220" s="101"/>
      <c r="P220" s="101"/>
      <c r="Q220" s="93">
        <f t="shared" si="8"/>
        <v>-148054.57999999996</v>
      </c>
      <c r="R220" s="94">
        <f t="shared" si="9"/>
        <v>183.73409113179815</v>
      </c>
    </row>
    <row r="221" spans="1:18" x14ac:dyDescent="0.55000000000000004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465033.13</v>
      </c>
      <c r="K221" s="104">
        <f>อุดรธานี!AJ47</f>
        <v>541428.84</v>
      </c>
      <c r="L221" s="105">
        <f>อุดรธานี!AK47</f>
        <v>236429.77000000002</v>
      </c>
      <c r="M221" s="105">
        <f>อุดรธานี!AL47</f>
        <v>431793.88</v>
      </c>
      <c r="N221" s="101"/>
      <c r="O221" s="101"/>
      <c r="P221" s="101"/>
      <c r="Q221" s="93">
        <f t="shared" si="8"/>
        <v>-195364.11</v>
      </c>
      <c r="R221" s="94">
        <f t="shared" si="9"/>
        <v>63.250339753879082</v>
      </c>
    </row>
    <row r="222" spans="1:18" x14ac:dyDescent="0.55000000000000004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726868.87</v>
      </c>
      <c r="K222" s="104">
        <f>อุดรธานี!AJ48</f>
        <v>770289.14</v>
      </c>
      <c r="L222" s="105">
        <f>อุดรธานี!AK48</f>
        <v>274181.02</v>
      </c>
      <c r="M222" s="105">
        <f>อุดรธานี!AL48</f>
        <v>500628.51</v>
      </c>
      <c r="N222" s="101"/>
      <c r="O222" s="101"/>
      <c r="P222" s="101"/>
      <c r="Q222" s="93">
        <f t="shared" si="8"/>
        <v>-226447.49</v>
      </c>
      <c r="R222" s="94">
        <f t="shared" si="9"/>
        <v>76.715450475657534</v>
      </c>
    </row>
    <row r="223" spans="1:18" s="112" customFormat="1" x14ac:dyDescent="0.55000000000000004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7175291.3499999996</v>
      </c>
      <c r="K223" s="109">
        <f>SUM(K211:K222)</f>
        <v>7573547.9200000009</v>
      </c>
      <c r="L223" s="109">
        <f>SUM(L211:L222)</f>
        <v>4264003.7700000005</v>
      </c>
      <c r="M223" s="109">
        <f>SUM(M211:M222)</f>
        <v>6816662.0100000007</v>
      </c>
      <c r="N223" s="107">
        <v>11</v>
      </c>
      <c r="O223" s="107">
        <v>11</v>
      </c>
      <c r="P223" s="107">
        <f>N223-O223</f>
        <v>0</v>
      </c>
      <c r="Q223" s="110">
        <f t="shared" si="8"/>
        <v>-2552658.2400000002</v>
      </c>
      <c r="R223" s="111">
        <f>L223/H223</f>
        <v>94.432470434513007</v>
      </c>
    </row>
    <row r="224" spans="1:18" x14ac:dyDescent="0.55000000000000004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55000000000000004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400183.19</v>
      </c>
      <c r="K225" s="104">
        <f>อุดรธานี!AJ49</f>
        <v>483609.52</v>
      </c>
      <c r="L225" s="105">
        <f>อุดรธานี!AK49</f>
        <v>718848.64</v>
      </c>
      <c r="M225" s="105">
        <f>อุดรธานี!AL49</f>
        <v>487713.83999999997</v>
      </c>
      <c r="N225" s="101"/>
      <c r="O225" s="101"/>
      <c r="P225" s="101"/>
      <c r="Q225" s="93">
        <f t="shared" si="8"/>
        <v>231134.80000000005</v>
      </c>
      <c r="R225" s="94">
        <f t="shared" si="9"/>
        <v>219.36180653036314</v>
      </c>
    </row>
    <row r="226" spans="1:18" x14ac:dyDescent="0.55000000000000004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303910.75</v>
      </c>
      <c r="K226" s="103">
        <f>อุดรธานี!AJ50</f>
        <v>219346.90999999997</v>
      </c>
      <c r="L226" s="105">
        <f>อุดรธานี!AK50</f>
        <v>811135.27</v>
      </c>
      <c r="M226" s="105">
        <f>อุดรธานี!AL50</f>
        <v>623857.85</v>
      </c>
      <c r="N226" s="101"/>
      <c r="O226" s="101"/>
      <c r="P226" s="101"/>
      <c r="Q226" s="93">
        <f t="shared" si="8"/>
        <v>187277.42000000004</v>
      </c>
      <c r="R226" s="94">
        <f t="shared" si="9"/>
        <v>237.79984462034594</v>
      </c>
    </row>
    <row r="227" spans="1:18" s="151" customFormat="1" x14ac:dyDescent="0.55000000000000004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347944.74</v>
      </c>
      <c r="K227" s="154">
        <f>อุดรธานี!AJ51</f>
        <v>340249.65</v>
      </c>
      <c r="L227" s="154">
        <f>อุดรธานี!AK51</f>
        <v>681421.79</v>
      </c>
      <c r="M227" s="154">
        <f>อุดรธานี!AL51</f>
        <v>427628.89999999997</v>
      </c>
      <c r="N227" s="146"/>
      <c r="O227" s="146"/>
      <c r="P227" s="146"/>
      <c r="Q227" s="150">
        <f t="shared" si="8"/>
        <v>253792.89000000007</v>
      </c>
      <c r="R227" s="150">
        <f t="shared" si="9"/>
        <v>235.46019004837595</v>
      </c>
    </row>
    <row r="228" spans="1:18" s="151" customFormat="1" x14ac:dyDescent="0.55000000000000004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308819.15000000002</v>
      </c>
      <c r="K228" s="154">
        <f>อุดรธานี!AJ52</f>
        <v>370917.05000000005</v>
      </c>
      <c r="L228" s="154">
        <f>อุดรธานี!AK52</f>
        <v>839834.22</v>
      </c>
      <c r="M228" s="154">
        <f>อุดรธานี!AL52</f>
        <v>616507.40999999992</v>
      </c>
      <c r="N228" s="146"/>
      <c r="O228" s="146"/>
      <c r="P228" s="146"/>
      <c r="Q228" s="150">
        <f t="shared" si="8"/>
        <v>223326.81000000006</v>
      </c>
      <c r="R228" s="150">
        <f t="shared" si="9"/>
        <v>341.67380797396254</v>
      </c>
    </row>
    <row r="229" spans="1:18" s="151" customFormat="1" x14ac:dyDescent="0.55000000000000004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674849.5</v>
      </c>
      <c r="K229" s="154">
        <f>อุดรธานี!AJ53</f>
        <v>765311.67999999993</v>
      </c>
      <c r="L229" s="154">
        <f>อุดรธานี!AK53</f>
        <v>1004108.49</v>
      </c>
      <c r="M229" s="154">
        <f>อุดรธานี!AL53</f>
        <v>754290.02</v>
      </c>
      <c r="N229" s="146"/>
      <c r="O229" s="146"/>
      <c r="P229" s="146"/>
      <c r="Q229" s="150">
        <f t="shared" si="8"/>
        <v>249818.46999999997</v>
      </c>
      <c r="R229" s="150">
        <f t="shared" si="9"/>
        <v>191.14953169617363</v>
      </c>
    </row>
    <row r="230" spans="1:18" s="158" customFormat="1" x14ac:dyDescent="0.55000000000000004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382033.68</v>
      </c>
      <c r="K230" s="154">
        <f>อุดรธานี!AJ54</f>
        <v>451636.42</v>
      </c>
      <c r="L230" s="154">
        <f>อุดรธานี!AK54</f>
        <v>522909.13</v>
      </c>
      <c r="M230" s="154">
        <f>อุดรธานี!AL54</f>
        <v>382514.23</v>
      </c>
      <c r="N230" s="153"/>
      <c r="O230" s="153"/>
      <c r="P230" s="153"/>
      <c r="Q230" s="156">
        <f t="shared" si="8"/>
        <v>140394.90000000002</v>
      </c>
      <c r="R230" s="157">
        <f t="shared" si="9"/>
        <v>241.52846651270207</v>
      </c>
    </row>
    <row r="231" spans="1:18" s="158" customFormat="1" x14ac:dyDescent="0.55000000000000004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344632.43</v>
      </c>
      <c r="K231" s="154">
        <f>อุดรธานี!AJ55</f>
        <v>415303.13</v>
      </c>
      <c r="L231" s="154">
        <f>อุดรธานี!AK55</f>
        <v>572414.37</v>
      </c>
      <c r="M231" s="154">
        <f>อุดรธานี!AL55</f>
        <v>407018.6</v>
      </c>
      <c r="N231" s="153"/>
      <c r="O231" s="153"/>
      <c r="P231" s="153"/>
      <c r="Q231" s="156">
        <f t="shared" si="8"/>
        <v>165395.77000000002</v>
      </c>
      <c r="R231" s="157">
        <f t="shared" si="9"/>
        <v>227.14855952380952</v>
      </c>
    </row>
    <row r="232" spans="1:18" s="151" customFormat="1" x14ac:dyDescent="0.55000000000000004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861363.8</v>
      </c>
      <c r="K232" s="154">
        <f>อุดรธานี!AJ56</f>
        <v>1039737.2</v>
      </c>
      <c r="L232" s="154">
        <f>อุดรธานี!AK56</f>
        <v>1095354.8199999998</v>
      </c>
      <c r="M232" s="154">
        <f>อุดรธานี!AL56</f>
        <v>692794.63</v>
      </c>
      <c r="N232" s="146"/>
      <c r="O232" s="146"/>
      <c r="P232" s="146"/>
      <c r="Q232" s="150">
        <f t="shared" si="8"/>
        <v>402560.18999999983</v>
      </c>
      <c r="R232" s="150">
        <f t="shared" si="9"/>
        <v>153.17505523702977</v>
      </c>
    </row>
    <row r="233" spans="1:18" s="158" customFormat="1" x14ac:dyDescent="0.55000000000000004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337512.56</v>
      </c>
      <c r="K233" s="155">
        <f>อุดรธานี!AJ57</f>
        <v>301218.88</v>
      </c>
      <c r="L233" s="154">
        <f>อุดรธานี!AK57</f>
        <v>928572.56</v>
      </c>
      <c r="M233" s="154">
        <f>อุดรธานี!AL57</f>
        <v>657083.71</v>
      </c>
      <c r="N233" s="153"/>
      <c r="O233" s="153"/>
      <c r="P233" s="153"/>
      <c r="Q233" s="156">
        <f t="shared" si="8"/>
        <v>271488.85000000009</v>
      </c>
      <c r="R233" s="157">
        <f t="shared" si="9"/>
        <v>137.32217687074831</v>
      </c>
    </row>
    <row r="234" spans="1:18" s="151" customFormat="1" x14ac:dyDescent="0.55000000000000004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716806.57</v>
      </c>
      <c r="K234" s="154">
        <f>อุดรธานี!AJ58</f>
        <v>1127359.3199999998</v>
      </c>
      <c r="L234" s="154">
        <f>อุดรธานี!AK58</f>
        <v>919296.71</v>
      </c>
      <c r="M234" s="154">
        <f>อุดรธานี!AL58</f>
        <v>520925.2</v>
      </c>
      <c r="N234" s="146"/>
      <c r="O234" s="146"/>
      <c r="P234" s="146"/>
      <c r="Q234" s="150">
        <f t="shared" si="8"/>
        <v>398371.50999999995</v>
      </c>
      <c r="R234" s="150">
        <f t="shared" si="9"/>
        <v>240.6535890052356</v>
      </c>
    </row>
    <row r="235" spans="1:18" s="151" customFormat="1" x14ac:dyDescent="0.55000000000000004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234701.05</v>
      </c>
      <c r="K235" s="154">
        <f>อุดรธานี!AJ59</f>
        <v>497435.28</v>
      </c>
      <c r="L235" s="154">
        <f>อุดรธานี!AK59</f>
        <v>496396.38</v>
      </c>
      <c r="M235" s="154">
        <f>อุดรธานี!AL59</f>
        <v>350058.01</v>
      </c>
      <c r="N235" s="146"/>
      <c r="O235" s="146"/>
      <c r="P235" s="146"/>
      <c r="Q235" s="150">
        <f t="shared" si="8"/>
        <v>146338.37</v>
      </c>
      <c r="R235" s="150">
        <f t="shared" si="9"/>
        <v>178.6241021950342</v>
      </c>
    </row>
    <row r="236" spans="1:18" s="112" customFormat="1" x14ac:dyDescent="0.55000000000000004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4912757.42</v>
      </c>
      <c r="K236" s="109">
        <f>SUM(K224:K235)</f>
        <v>6012125.04</v>
      </c>
      <c r="L236" s="109">
        <f>SUM(L224:L235)</f>
        <v>8590292.3800000008</v>
      </c>
      <c r="M236" s="109">
        <f>SUM(M224:M235)</f>
        <v>5920392.4000000004</v>
      </c>
      <c r="N236" s="107">
        <v>11</v>
      </c>
      <c r="O236" s="107">
        <v>11</v>
      </c>
      <c r="P236" s="107">
        <f>N236-O236</f>
        <v>0</v>
      </c>
      <c r="Q236" s="159">
        <f t="shared" si="8"/>
        <v>2669899.9800000004</v>
      </c>
      <c r="R236" s="111">
        <f>L236/H236</f>
        <v>202.17209649329257</v>
      </c>
    </row>
    <row r="237" spans="1:18" x14ac:dyDescent="0.55000000000000004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55000000000000004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1415760.33</v>
      </c>
      <c r="K238" s="105">
        <f>อุดรธานี!AJ60</f>
        <v>1444006.84</v>
      </c>
      <c r="L238" s="105">
        <f>อุดรธานี!AK60</f>
        <v>755562.31</v>
      </c>
      <c r="M238" s="105">
        <f>อุดรธานี!AL60</f>
        <v>529435.36</v>
      </c>
      <c r="N238" s="160"/>
      <c r="O238" s="160"/>
      <c r="P238" s="160"/>
      <c r="Q238" s="118">
        <f t="shared" si="8"/>
        <v>226126.95000000007</v>
      </c>
      <c r="R238" s="119">
        <f t="shared" si="9"/>
        <v>161.44493803418806</v>
      </c>
    </row>
    <row r="239" spans="1:18" x14ac:dyDescent="0.55000000000000004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3879212.4</v>
      </c>
      <c r="K239" s="154">
        <f>อุดรธานี!AJ61</f>
        <v>3900776.46</v>
      </c>
      <c r="L239" s="154">
        <f>อุดรธานี!AK61</f>
        <v>1816774.1800000002</v>
      </c>
      <c r="M239" s="154">
        <f>อุดรธานี!AL61</f>
        <v>1420671.7699999998</v>
      </c>
      <c r="N239" s="101"/>
      <c r="O239" s="101"/>
      <c r="P239" s="101"/>
      <c r="Q239" s="93">
        <f t="shared" si="8"/>
        <v>396102.41000000038</v>
      </c>
      <c r="R239" s="94">
        <f t="shared" si="9"/>
        <v>212.53792466073938</v>
      </c>
    </row>
    <row r="240" spans="1:18" x14ac:dyDescent="0.55000000000000004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277665.15999999997</v>
      </c>
      <c r="K240" s="154">
        <f>อุดรธานี!AJ62</f>
        <v>572282.15</v>
      </c>
      <c r="L240" s="154">
        <f>อุดรธานี!AK62</f>
        <v>693122.83000000007</v>
      </c>
      <c r="M240" s="154">
        <f>อุดรธานี!AL62</f>
        <v>483504.06</v>
      </c>
      <c r="N240" s="101"/>
      <c r="O240" s="101"/>
      <c r="P240" s="101"/>
      <c r="Q240" s="93">
        <f t="shared" si="8"/>
        <v>209618.77000000008</v>
      </c>
      <c r="R240" s="94">
        <f t="shared" si="9"/>
        <v>153.65170250498781</v>
      </c>
    </row>
    <row r="241" spans="1:18" x14ac:dyDescent="0.55000000000000004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549162.21</v>
      </c>
      <c r="K241" s="154">
        <f>อุดรธานี!AJ63</f>
        <v>569882.1399999999</v>
      </c>
      <c r="L241" s="154">
        <f>อุดรธานี!AK63</f>
        <v>526275.87</v>
      </c>
      <c r="M241" s="154">
        <f>อุดรธานี!AL63</f>
        <v>391428.44</v>
      </c>
      <c r="N241" s="101"/>
      <c r="O241" s="101"/>
      <c r="P241" s="101"/>
      <c r="Q241" s="93">
        <f t="shared" si="8"/>
        <v>134847.43</v>
      </c>
      <c r="R241" s="94">
        <f t="shared" si="9"/>
        <v>167.92465539246967</v>
      </c>
    </row>
    <row r="242" spans="1:18" x14ac:dyDescent="0.55000000000000004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963585.4</v>
      </c>
      <c r="K242" s="154">
        <f>อุดรธานี!AJ64</f>
        <v>1023394.27</v>
      </c>
      <c r="L242" s="154">
        <f>อุดรธานี!AK64</f>
        <v>1108732.17</v>
      </c>
      <c r="M242" s="154">
        <f>อุดรธานี!AL64</f>
        <v>506947.16000000003</v>
      </c>
      <c r="N242" s="101"/>
      <c r="O242" s="101"/>
      <c r="P242" s="101"/>
      <c r="Q242" s="93">
        <f t="shared" si="8"/>
        <v>601785.00999999989</v>
      </c>
      <c r="R242" s="94">
        <f t="shared" si="9"/>
        <v>154.91577057426295</v>
      </c>
    </row>
    <row r="243" spans="1:18" x14ac:dyDescent="0.55000000000000004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592363.18000000005</v>
      </c>
      <c r="K243" s="154">
        <f>อุดรธานี!AJ65</f>
        <v>970809.14</v>
      </c>
      <c r="L243" s="154">
        <f>อุดรธานี!AK65</f>
        <v>1027980.51</v>
      </c>
      <c r="M243" s="154">
        <f>อุดรธานี!AL65</f>
        <v>874274.44000000006</v>
      </c>
      <c r="N243" s="101"/>
      <c r="O243" s="101"/>
      <c r="P243" s="101"/>
      <c r="Q243" s="93">
        <f t="shared" si="8"/>
        <v>153706.06999999995</v>
      </c>
      <c r="R243" s="94">
        <f t="shared" si="9"/>
        <v>178.19041601664065</v>
      </c>
    </row>
    <row r="244" spans="1:18" x14ac:dyDescent="0.55000000000000004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792281.45</v>
      </c>
      <c r="K244" s="154">
        <f>อุดรธานี!AJ67</f>
        <v>843960.04999999993</v>
      </c>
      <c r="L244" s="154">
        <f>อุดรธานี!AK67</f>
        <v>369183.61</v>
      </c>
      <c r="M244" s="154">
        <f>อุดรธานี!AL67</f>
        <v>527964.88</v>
      </c>
      <c r="N244" s="101"/>
      <c r="O244" s="101"/>
      <c r="P244" s="101"/>
      <c r="Q244" s="93">
        <f t="shared" si="8"/>
        <v>-158781.27000000002</v>
      </c>
      <c r="R244" s="94">
        <f t="shared" si="9"/>
        <v>108.55148779770656</v>
      </c>
    </row>
    <row r="245" spans="1:18" x14ac:dyDescent="0.55000000000000004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900064.3</v>
      </c>
      <c r="K245" s="154">
        <f>อุดรธานี!AJ68</f>
        <v>1066410.81</v>
      </c>
      <c r="L245" s="154">
        <f>อุดรธานี!AK68</f>
        <v>558368.29</v>
      </c>
      <c r="M245" s="154">
        <f>อุดรธานี!AL68</f>
        <v>453905.62</v>
      </c>
      <c r="N245" s="101"/>
      <c r="O245" s="101"/>
      <c r="P245" s="101"/>
      <c r="Q245" s="93">
        <f t="shared" si="8"/>
        <v>104462.67000000004</v>
      </c>
      <c r="R245" s="94">
        <f t="shared" si="9"/>
        <v>118.77649223569455</v>
      </c>
    </row>
    <row r="246" spans="1:18" x14ac:dyDescent="0.55000000000000004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236662.21</v>
      </c>
      <c r="K246" s="154">
        <f>อุดรธานี!AJ69</f>
        <v>224154.9</v>
      </c>
      <c r="L246" s="154">
        <f>อุดรธานี!AK69</f>
        <v>625920.97</v>
      </c>
      <c r="M246" s="154">
        <f>อุดรธานี!AL69</f>
        <v>482217.37</v>
      </c>
      <c r="N246" s="101"/>
      <c r="O246" s="101"/>
      <c r="P246" s="101"/>
      <c r="Q246" s="93">
        <f t="shared" si="8"/>
        <v>143703.59999999998</v>
      </c>
      <c r="R246" s="94">
        <f t="shared" si="9"/>
        <v>212.2485486605629</v>
      </c>
    </row>
    <row r="247" spans="1:18" x14ac:dyDescent="0.55000000000000004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215360.01</v>
      </c>
      <c r="K247" s="154">
        <f>อุดรธานี!AJ70</f>
        <v>347234.13</v>
      </c>
      <c r="L247" s="154">
        <f>อุดรธานี!AK70</f>
        <v>800381.65999999992</v>
      </c>
      <c r="M247" s="154">
        <f>อุดรธานี!AL70</f>
        <v>689257.7</v>
      </c>
      <c r="N247" s="101"/>
      <c r="O247" s="101"/>
      <c r="P247" s="101"/>
      <c r="Q247" s="93">
        <f t="shared" si="8"/>
        <v>111123.95999999996</v>
      </c>
      <c r="R247" s="94">
        <f t="shared" si="9"/>
        <v>181.78098114921642</v>
      </c>
    </row>
    <row r="248" spans="1:18" x14ac:dyDescent="0.55000000000000004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317520.03000000003</v>
      </c>
      <c r="K248" s="154">
        <f>อุดรธานี!AJ71</f>
        <v>365220.02</v>
      </c>
      <c r="L248" s="154">
        <f>อุดรธานี!AK71</f>
        <v>803125.03</v>
      </c>
      <c r="M248" s="154">
        <f>อุดรธานี!AL71</f>
        <v>540571.72</v>
      </c>
      <c r="N248" s="101"/>
      <c r="O248" s="101"/>
      <c r="P248" s="101"/>
      <c r="Q248" s="93">
        <f t="shared" si="8"/>
        <v>262553.31000000006</v>
      </c>
      <c r="R248" s="94">
        <f t="shared" si="9"/>
        <v>306.88766908674057</v>
      </c>
    </row>
    <row r="249" spans="1:18" x14ac:dyDescent="0.55000000000000004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367195.73</v>
      </c>
      <c r="K249" s="154">
        <f>อุดรธานี!AJ72</f>
        <v>377991.73</v>
      </c>
      <c r="L249" s="154">
        <f>อุดรธานี!AK72</f>
        <v>479348.14</v>
      </c>
      <c r="M249" s="154">
        <f>อุดรธานี!AL72</f>
        <v>382949.87</v>
      </c>
      <c r="N249" s="101"/>
      <c r="O249" s="101"/>
      <c r="P249" s="101"/>
      <c r="Q249" s="93">
        <f t="shared" si="8"/>
        <v>96398.270000000019</v>
      </c>
      <c r="R249" s="94">
        <f t="shared" si="9"/>
        <v>108.25387082204156</v>
      </c>
    </row>
    <row r="250" spans="1:18" x14ac:dyDescent="0.55000000000000004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108824</v>
      </c>
      <c r="K250" s="154">
        <f>อุดรธานี!AJ73</f>
        <v>109949.44000000002</v>
      </c>
      <c r="L250" s="154">
        <f>อุดรธานี!AK73</f>
        <v>519541.04</v>
      </c>
      <c r="M250" s="154">
        <f>อุดรธานี!AL73</f>
        <v>453814.96</v>
      </c>
      <c r="N250" s="101"/>
      <c r="O250" s="101"/>
      <c r="P250" s="101"/>
      <c r="Q250" s="93">
        <f t="shared" si="8"/>
        <v>65726.079999999958</v>
      </c>
      <c r="R250" s="94">
        <f t="shared" si="9"/>
        <v>199.2869351745301</v>
      </c>
    </row>
    <row r="251" spans="1:18" x14ac:dyDescent="0.55000000000000004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456892.06</v>
      </c>
      <c r="K251" s="154">
        <f>อุดรธานี!AJ74</f>
        <v>514864.95</v>
      </c>
      <c r="L251" s="154">
        <f>อุดรธานี!AK74</f>
        <v>830178.44</v>
      </c>
      <c r="M251" s="154">
        <f>อุดรธานี!AL74</f>
        <v>622895.6</v>
      </c>
      <c r="N251" s="101"/>
      <c r="O251" s="101"/>
      <c r="P251" s="101"/>
      <c r="Q251" s="93">
        <f t="shared" si="8"/>
        <v>207282.83999999997</v>
      </c>
      <c r="R251" s="94">
        <f t="shared" si="9"/>
        <v>162.27100078186081</v>
      </c>
    </row>
    <row r="252" spans="1:18" s="161" customFormat="1" x14ac:dyDescent="0.55000000000000004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771850.26</v>
      </c>
      <c r="K252" s="154">
        <f>อุดรธานี!AJ75</f>
        <v>959271.37</v>
      </c>
      <c r="L252" s="154">
        <f>อุดรธานี!AK75</f>
        <v>1106793.27</v>
      </c>
      <c r="M252" s="154">
        <f>อุดรธานี!AL75</f>
        <v>698611.03</v>
      </c>
      <c r="N252" s="115"/>
      <c r="O252" s="115"/>
      <c r="P252" s="115"/>
      <c r="Q252" s="93">
        <f t="shared" si="8"/>
        <v>408182.24</v>
      </c>
      <c r="R252" s="94">
        <f t="shared" si="9"/>
        <v>199.13516912558475</v>
      </c>
    </row>
    <row r="253" spans="1:18" x14ac:dyDescent="0.55000000000000004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1216807.53</v>
      </c>
      <c r="K253" s="154">
        <f>อุดรธานี!AJ76</f>
        <v>1229774.6600000001</v>
      </c>
      <c r="L253" s="154">
        <f>อุดรธานี!AK76</f>
        <v>458640.65</v>
      </c>
      <c r="M253" s="154">
        <f>อุดรธานี!AL76</f>
        <v>751106.87</v>
      </c>
      <c r="N253" s="101"/>
      <c r="O253" s="101"/>
      <c r="P253" s="101"/>
      <c r="Q253" s="93">
        <f t="shared" si="8"/>
        <v>-292466.21999999997</v>
      </c>
      <c r="R253" s="94">
        <f t="shared" si="9"/>
        <v>162.23581535196323</v>
      </c>
    </row>
    <row r="254" spans="1:18" s="112" customFormat="1" x14ac:dyDescent="0.55000000000000004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11844398.730000002</v>
      </c>
      <c r="K254" s="109">
        <f>SUM(K237:K252)</f>
        <v>13290208.4</v>
      </c>
      <c r="L254" s="109">
        <f>SUM(L237:L252)</f>
        <v>12021288.319999998</v>
      </c>
      <c r="M254" s="109">
        <f>SUM(M237:M252)</f>
        <v>9058449.9800000004</v>
      </c>
      <c r="N254" s="107">
        <v>16</v>
      </c>
      <c r="O254" s="107">
        <v>16</v>
      </c>
      <c r="P254" s="107">
        <f>N254-O254</f>
        <v>0</v>
      </c>
      <c r="Q254" s="110">
        <f t="shared" si="8"/>
        <v>2962838.339999998</v>
      </c>
      <c r="R254" s="111">
        <f>L254/H254</f>
        <v>172.77178918926685</v>
      </c>
    </row>
    <row r="255" spans="1:18" x14ac:dyDescent="0.55000000000000004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55000000000000004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347">
        <f>อุดรธานี!F77</f>
        <v>-13985.15</v>
      </c>
      <c r="K256" s="104">
        <f>อุดรธานี!AJ77</f>
        <v>235172.53999999998</v>
      </c>
      <c r="L256" s="105">
        <f>อุดรธานี!AK77</f>
        <v>204152</v>
      </c>
      <c r="M256" s="105">
        <f>อุดรธานี!AL77</f>
        <v>412788.88</v>
      </c>
      <c r="N256" s="101"/>
      <c r="O256" s="101"/>
      <c r="P256" s="101"/>
      <c r="Q256" s="93">
        <f t="shared" si="8"/>
        <v>-208636.88</v>
      </c>
      <c r="R256" s="94">
        <f t="shared" si="9"/>
        <v>54.997844827586206</v>
      </c>
    </row>
    <row r="257" spans="1:18" x14ac:dyDescent="0.55000000000000004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759448.57</v>
      </c>
      <c r="K257" s="104">
        <f>อุดรธานี!AJ78</f>
        <v>697871.83</v>
      </c>
      <c r="L257" s="105">
        <f>อุดรธานี!AK78</f>
        <v>1057521.45</v>
      </c>
      <c r="M257" s="105">
        <f>อุดรธานี!AL78</f>
        <v>1068861.2</v>
      </c>
      <c r="N257" s="101"/>
      <c r="O257" s="101"/>
      <c r="P257" s="101"/>
      <c r="Q257" s="93">
        <f t="shared" si="8"/>
        <v>-11339.75</v>
      </c>
      <c r="R257" s="94">
        <f t="shared" si="9"/>
        <v>214.02984213721919</v>
      </c>
    </row>
    <row r="258" spans="1:18" x14ac:dyDescent="0.55000000000000004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582417.51</v>
      </c>
      <c r="K258" s="104">
        <f>อุดรธานี!AJ79</f>
        <v>574027.27</v>
      </c>
      <c r="L258" s="105">
        <f>อุดรธานี!AK79</f>
        <v>738339.95</v>
      </c>
      <c r="M258" s="105">
        <f>อุดรธานี!AL79</f>
        <v>439016.57</v>
      </c>
      <c r="N258" s="101"/>
      <c r="O258" s="101"/>
      <c r="P258" s="101"/>
      <c r="Q258" s="93">
        <f t="shared" si="8"/>
        <v>299323.37999999995</v>
      </c>
      <c r="R258" s="94">
        <f t="shared" si="9"/>
        <v>233.57796583359695</v>
      </c>
    </row>
    <row r="259" spans="1:18" x14ac:dyDescent="0.55000000000000004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1060991.1399999999</v>
      </c>
      <c r="K259" s="104">
        <f>อุดรธานี!AJ80</f>
        <v>1201881.72</v>
      </c>
      <c r="L259" s="105">
        <f>อุดรธานี!AK80</f>
        <v>778732.65</v>
      </c>
      <c r="M259" s="105">
        <f>อุดรธานี!AL80</f>
        <v>456561.71</v>
      </c>
      <c r="N259" s="101"/>
      <c r="O259" s="101"/>
      <c r="P259" s="101"/>
      <c r="Q259" s="93">
        <f t="shared" si="8"/>
        <v>322170.94</v>
      </c>
      <c r="R259" s="94">
        <f t="shared" si="9"/>
        <v>127.93373583045836</v>
      </c>
    </row>
    <row r="260" spans="1:18" x14ac:dyDescent="0.55000000000000004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379633.17</v>
      </c>
      <c r="K260" s="104">
        <f>อุดรธานี!AJ81</f>
        <v>335972.92</v>
      </c>
      <c r="L260" s="105">
        <f>อุดรธานี!AK81</f>
        <v>385426.4</v>
      </c>
      <c r="M260" s="162">
        <f>อุดรธานี!AL81</f>
        <v>145254.76</v>
      </c>
      <c r="N260" s="101"/>
      <c r="O260" s="101"/>
      <c r="P260" s="101"/>
      <c r="Q260" s="93">
        <f t="shared" si="8"/>
        <v>240171.64</v>
      </c>
      <c r="R260" s="94">
        <f t="shared" si="9"/>
        <v>118.51980319803199</v>
      </c>
    </row>
    <row r="261" spans="1:18" x14ac:dyDescent="0.55000000000000004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509658.56</v>
      </c>
      <c r="K261" s="104">
        <f>อุดรธานี!AJ82</f>
        <v>652252.89</v>
      </c>
      <c r="L261" s="105">
        <f>อุดรธานี!AK82</f>
        <v>483306.14</v>
      </c>
      <c r="M261" s="105">
        <f>อุดรธานี!AL82</f>
        <v>396021.2</v>
      </c>
      <c r="N261" s="101"/>
      <c r="O261" s="101"/>
      <c r="P261" s="101"/>
      <c r="Q261" s="93">
        <f t="shared" si="8"/>
        <v>87284.94</v>
      </c>
      <c r="R261" s="94">
        <f t="shared" si="9"/>
        <v>198.89141563786009</v>
      </c>
    </row>
    <row r="262" spans="1:18" x14ac:dyDescent="0.55000000000000004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629000.16</v>
      </c>
      <c r="K262" s="104">
        <f>อุดรธานี!AJ83</f>
        <v>490877.11</v>
      </c>
      <c r="L262" s="105">
        <f>อุดรธานี!AK83</f>
        <v>657568.25</v>
      </c>
      <c r="M262" s="105">
        <f>อุดรธานี!AL83</f>
        <v>482316.48000000004</v>
      </c>
      <c r="N262" s="101"/>
      <c r="O262" s="101"/>
      <c r="P262" s="101"/>
      <c r="Q262" s="93">
        <f t="shared" ref="Q262:Q325" si="10">L262-M262</f>
        <v>175251.76999999996</v>
      </c>
      <c r="R262" s="94">
        <f t="shared" ref="R262:R325" si="11">L262/H262</f>
        <v>243.27349241583426</v>
      </c>
    </row>
    <row r="263" spans="1:18" x14ac:dyDescent="0.55000000000000004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363133.65</v>
      </c>
      <c r="K263" s="104">
        <f>อุดรธานี!AJ84</f>
        <v>296089.57</v>
      </c>
      <c r="L263" s="105">
        <f>อุดรธานี!AK84</f>
        <v>437095.14</v>
      </c>
      <c r="M263" s="162">
        <f>อุดรธานี!AL84</f>
        <v>189011</v>
      </c>
      <c r="N263" s="101"/>
      <c r="O263" s="101"/>
      <c r="P263" s="101"/>
      <c r="Q263" s="93">
        <f t="shared" si="10"/>
        <v>248084.14</v>
      </c>
      <c r="R263" s="94">
        <f t="shared" si="11"/>
        <v>263.78704888352445</v>
      </c>
    </row>
    <row r="264" spans="1:18" x14ac:dyDescent="0.55000000000000004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417629.1</v>
      </c>
      <c r="K264" s="104">
        <f>อุดรธานี!AJ85</f>
        <v>388512.47</v>
      </c>
      <c r="L264" s="105">
        <f>อุดรธานี!AK85</f>
        <v>494316.47</v>
      </c>
      <c r="M264" s="105">
        <f>อุดรธานี!AL85</f>
        <v>344060.66</v>
      </c>
      <c r="N264" s="101"/>
      <c r="O264" s="101"/>
      <c r="P264" s="101"/>
      <c r="Q264" s="93">
        <f t="shared" si="10"/>
        <v>150255.81</v>
      </c>
      <c r="R264" s="94">
        <f t="shared" si="11"/>
        <v>198.76014073180536</v>
      </c>
    </row>
    <row r="265" spans="1:18" s="112" customFormat="1" x14ac:dyDescent="0.55000000000000004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4687926.71</v>
      </c>
      <c r="K265" s="109">
        <f>SUM(K255:K264)</f>
        <v>4872658.3199999994</v>
      </c>
      <c r="L265" s="109">
        <f>SUM(L255:L264)</f>
        <v>5236458.4499999993</v>
      </c>
      <c r="M265" s="109">
        <f>SUM(M255:M264)</f>
        <v>3933892.4600000004</v>
      </c>
      <c r="N265" s="107">
        <v>9</v>
      </c>
      <c r="O265" s="107">
        <v>9</v>
      </c>
      <c r="P265" s="107">
        <f>N265-O265</f>
        <v>0</v>
      </c>
      <c r="Q265" s="110">
        <f t="shared" si="10"/>
        <v>1302565.9899999988</v>
      </c>
      <c r="R265" s="111">
        <f>L265/H265</f>
        <v>41.865543500855459</v>
      </c>
    </row>
    <row r="266" spans="1:18" x14ac:dyDescent="0.55000000000000004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55000000000000004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490018.73</v>
      </c>
      <c r="K267" s="104">
        <f>อุดรธานี!AJ86</f>
        <v>497983.74</v>
      </c>
      <c r="L267" s="105">
        <f>อุดรธานี!AK86</f>
        <v>75368.919999999984</v>
      </c>
      <c r="M267" s="105">
        <f>อุดรธานี!AL86</f>
        <v>279577.17</v>
      </c>
      <c r="N267" s="101"/>
      <c r="O267" s="101"/>
      <c r="P267" s="101"/>
      <c r="Q267" s="93">
        <f t="shared" si="10"/>
        <v>-204208.25</v>
      </c>
      <c r="R267" s="94">
        <f t="shared" si="11"/>
        <v>19.627322916666664</v>
      </c>
    </row>
    <row r="268" spans="1:18" x14ac:dyDescent="0.55000000000000004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2396242.4700000002</v>
      </c>
      <c r="K268" s="104">
        <f>อุดรธานี!AJ87</f>
        <v>1959674.0400000003</v>
      </c>
      <c r="L268" s="105">
        <f>อุดรธานี!AK87</f>
        <v>469400.18</v>
      </c>
      <c r="M268" s="105">
        <f>อุดรธานี!AL87</f>
        <v>743306.66</v>
      </c>
      <c r="N268" s="101"/>
      <c r="O268" s="101"/>
      <c r="P268" s="101"/>
      <c r="Q268" s="93">
        <f t="shared" si="10"/>
        <v>-273906.48000000004</v>
      </c>
      <c r="R268" s="94">
        <f t="shared" si="11"/>
        <v>59.538328259766615</v>
      </c>
    </row>
    <row r="269" spans="1:18" x14ac:dyDescent="0.55000000000000004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1389471.61</v>
      </c>
      <c r="K269" s="104">
        <f>อุดรธานี!AJ88</f>
        <v>1308249.83</v>
      </c>
      <c r="L269" s="105">
        <f>อุดรธานี!AK88</f>
        <v>349982.75</v>
      </c>
      <c r="M269" s="105">
        <f>อุดรธานี!AL88</f>
        <v>592320.28</v>
      </c>
      <c r="N269" s="101"/>
      <c r="O269" s="101"/>
      <c r="P269" s="101"/>
      <c r="Q269" s="93">
        <f t="shared" si="10"/>
        <v>-242337.53000000003</v>
      </c>
      <c r="R269" s="94">
        <f t="shared" si="11"/>
        <v>44.612205226258766</v>
      </c>
    </row>
    <row r="270" spans="1:18" x14ac:dyDescent="0.55000000000000004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1543247.19</v>
      </c>
      <c r="K270" s="104">
        <f>อุดรธานี!AJ89</f>
        <v>1538843.56</v>
      </c>
      <c r="L270" s="105">
        <f>อุดรธานี!AK89</f>
        <v>596771.83000000007</v>
      </c>
      <c r="M270" s="105">
        <f>อุดรธานี!AL89</f>
        <v>790717.17</v>
      </c>
      <c r="N270" s="101"/>
      <c r="O270" s="101"/>
      <c r="P270" s="101"/>
      <c r="Q270" s="93">
        <f t="shared" si="10"/>
        <v>-193945.33999999997</v>
      </c>
      <c r="R270" s="94">
        <f t="shared" si="11"/>
        <v>94.024236647234929</v>
      </c>
    </row>
    <row r="271" spans="1:18" x14ac:dyDescent="0.55000000000000004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941946.1</v>
      </c>
      <c r="K271" s="104">
        <f>อุดรธานี!AJ90</f>
        <v>1100045.44</v>
      </c>
      <c r="L271" s="105">
        <f>อุดรธานี!AK90</f>
        <v>184246.75</v>
      </c>
      <c r="M271" s="105">
        <f>อุดรธานี!AL90</f>
        <v>355745.26</v>
      </c>
      <c r="N271" s="101"/>
      <c r="O271" s="101"/>
      <c r="P271" s="101"/>
      <c r="Q271" s="93">
        <f t="shared" si="10"/>
        <v>-171498.51</v>
      </c>
      <c r="R271" s="94">
        <f t="shared" si="11"/>
        <v>45.114287463271303</v>
      </c>
    </row>
    <row r="272" spans="1:18" x14ac:dyDescent="0.55000000000000004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1561302.94</v>
      </c>
      <c r="K272" s="104">
        <f>อุดรธานี!AJ91</f>
        <v>1275642.4100000001</v>
      </c>
      <c r="L272" s="105">
        <f>อุดรธานี!AK91</f>
        <v>509628.77</v>
      </c>
      <c r="M272" s="105">
        <f>อุดรธานี!AL91</f>
        <v>665477.71</v>
      </c>
      <c r="N272" s="101"/>
      <c r="O272" s="101"/>
      <c r="P272" s="101"/>
      <c r="Q272" s="93">
        <f t="shared" si="10"/>
        <v>-155848.93999999994</v>
      </c>
      <c r="R272" s="94">
        <f t="shared" si="11"/>
        <v>62.831804956232283</v>
      </c>
    </row>
    <row r="273" spans="1:18" x14ac:dyDescent="0.55000000000000004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772748.91</v>
      </c>
      <c r="K273" s="104">
        <f>อุดรธานี!AJ92</f>
        <v>665896.99000000011</v>
      </c>
      <c r="L273" s="105">
        <f>อุดรธานี!AK92</f>
        <v>234353.07</v>
      </c>
      <c r="M273" s="105">
        <f>อุดรธานี!AL92</f>
        <v>399337.5</v>
      </c>
      <c r="N273" s="101"/>
      <c r="O273" s="101"/>
      <c r="P273" s="101"/>
      <c r="Q273" s="93">
        <f t="shared" si="10"/>
        <v>-164984.43</v>
      </c>
      <c r="R273" s="94">
        <f t="shared" si="11"/>
        <v>57.383219882468168</v>
      </c>
    </row>
    <row r="274" spans="1:18" x14ac:dyDescent="0.55000000000000004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996731.22</v>
      </c>
      <c r="K274" s="104">
        <f>อุดรธานี!AJ93</f>
        <v>918409.53</v>
      </c>
      <c r="L274" s="105">
        <f>อุดรธานี!AK93</f>
        <v>514250.27</v>
      </c>
      <c r="M274" s="105">
        <f>อุดรธานี!AL93</f>
        <v>724252.78</v>
      </c>
      <c r="N274" s="101"/>
      <c r="O274" s="101"/>
      <c r="P274" s="101"/>
      <c r="Q274" s="93">
        <f t="shared" si="10"/>
        <v>-210002.51</v>
      </c>
      <c r="R274" s="94">
        <f t="shared" si="11"/>
        <v>83.023937681627388</v>
      </c>
    </row>
    <row r="275" spans="1:18" x14ac:dyDescent="0.55000000000000004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625498.57999999996</v>
      </c>
      <c r="K275" s="104">
        <f>อุดรธานี!AJ94</f>
        <v>297204.55000000005</v>
      </c>
      <c r="L275" s="105">
        <f>อุดรธานี!AK94</f>
        <v>476396.14</v>
      </c>
      <c r="M275" s="105">
        <f>อุดรธานี!AL94</f>
        <v>653111.86</v>
      </c>
      <c r="N275" s="101"/>
      <c r="O275" s="101"/>
      <c r="P275" s="101"/>
      <c r="Q275" s="93">
        <f t="shared" si="10"/>
        <v>-176715.71999999997</v>
      </c>
      <c r="R275" s="94">
        <f t="shared" si="11"/>
        <v>98.408622185498871</v>
      </c>
    </row>
    <row r="276" spans="1:18" x14ac:dyDescent="0.55000000000000004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392312.23</v>
      </c>
      <c r="K276" s="104">
        <f>อุดรธานี!AJ95</f>
        <v>361305.54</v>
      </c>
      <c r="L276" s="105">
        <f>อุดรธานี!AK95</f>
        <v>437051.28</v>
      </c>
      <c r="M276" s="105">
        <f>อุดรธานี!AL95</f>
        <v>653976.15</v>
      </c>
      <c r="N276" s="101"/>
      <c r="O276" s="101"/>
      <c r="P276" s="101"/>
      <c r="Q276" s="93">
        <f t="shared" si="10"/>
        <v>-216924.87</v>
      </c>
      <c r="R276" s="94">
        <f t="shared" si="11"/>
        <v>66.919503904455681</v>
      </c>
    </row>
    <row r="277" spans="1:18" x14ac:dyDescent="0.55000000000000004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580959.91</v>
      </c>
      <c r="K277" s="104">
        <f>อุดรธานี!AJ96</f>
        <v>567216.79</v>
      </c>
      <c r="L277" s="105">
        <f>อุดรธานี!AK96</f>
        <v>317866.94</v>
      </c>
      <c r="M277" s="105">
        <f>อุดรธานี!AL96</f>
        <v>465568.12</v>
      </c>
      <c r="N277" s="101"/>
      <c r="O277" s="101"/>
      <c r="P277" s="101"/>
      <c r="Q277" s="93">
        <f t="shared" si="10"/>
        <v>-147701.18</v>
      </c>
      <c r="R277" s="94">
        <f t="shared" si="11"/>
        <v>77.699080909313125</v>
      </c>
    </row>
    <row r="278" spans="1:18" x14ac:dyDescent="0.55000000000000004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391685.7</v>
      </c>
      <c r="K278" s="104">
        <f>อุดรธานี!AJ97</f>
        <v>279751.17</v>
      </c>
      <c r="L278" s="105">
        <f>อุดรธานี!AK97</f>
        <v>406073.62</v>
      </c>
      <c r="M278" s="105">
        <f>อุดรธานี!AL97</f>
        <v>609008.22000000009</v>
      </c>
      <c r="N278" s="101"/>
      <c r="O278" s="101"/>
      <c r="P278" s="101"/>
      <c r="Q278" s="93">
        <f t="shared" si="10"/>
        <v>-202934.60000000009</v>
      </c>
      <c r="R278" s="94">
        <f t="shared" si="11"/>
        <v>75.576702028661828</v>
      </c>
    </row>
    <row r="279" spans="1:18" x14ac:dyDescent="0.55000000000000004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570131.82999999996</v>
      </c>
      <c r="K279" s="104">
        <f>อุดรธานี!AJ98</f>
        <v>592182.69999999995</v>
      </c>
      <c r="L279" s="105">
        <f>อุดรธานี!AK98</f>
        <v>324236.25</v>
      </c>
      <c r="M279" s="105">
        <f>อุดรธานี!AL98</f>
        <v>579233.29</v>
      </c>
      <c r="N279" s="101"/>
      <c r="O279" s="101"/>
      <c r="P279" s="101"/>
      <c r="Q279" s="93">
        <f t="shared" si="10"/>
        <v>-254997.04000000004</v>
      </c>
      <c r="R279" s="94">
        <f t="shared" si="11"/>
        <v>76.742307692307691</v>
      </c>
    </row>
    <row r="280" spans="1:18" x14ac:dyDescent="0.55000000000000004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515448.38</v>
      </c>
      <c r="K280" s="104">
        <f>อุดรธานี!AJ99</f>
        <v>296963.06</v>
      </c>
      <c r="L280" s="105">
        <f>อุดรธานี!AK99</f>
        <v>179515.09</v>
      </c>
      <c r="M280" s="105">
        <f>อุดรธานี!AL99</f>
        <v>374524.6</v>
      </c>
      <c r="N280" s="101"/>
      <c r="O280" s="101"/>
      <c r="P280" s="101"/>
      <c r="Q280" s="93">
        <f t="shared" si="10"/>
        <v>-195009.50999999998</v>
      </c>
      <c r="R280" s="94">
        <f t="shared" si="11"/>
        <v>53.411213924427251</v>
      </c>
    </row>
    <row r="281" spans="1:18" s="112" customFormat="1" x14ac:dyDescent="0.55000000000000004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13167745.800000001</v>
      </c>
      <c r="K281" s="109">
        <f>SUM(K266:K280)</f>
        <v>11659369.349999998</v>
      </c>
      <c r="L281" s="109">
        <f>SUM(L266:L280)</f>
        <v>5075141.8599999994</v>
      </c>
      <c r="M281" s="109">
        <f>SUM(M266:M280)</f>
        <v>7886156.7700000005</v>
      </c>
      <c r="N281" s="107">
        <v>14</v>
      </c>
      <c r="O281" s="107">
        <v>14</v>
      </c>
      <c r="P281" s="107">
        <f>N281-O281</f>
        <v>0</v>
      </c>
      <c r="Q281" s="110">
        <f t="shared" si="10"/>
        <v>-2811014.9100000011</v>
      </c>
      <c r="R281" s="111">
        <f>L281/H281</f>
        <v>66.073112705211486</v>
      </c>
    </row>
    <row r="282" spans="1:18" x14ac:dyDescent="0.55000000000000004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55000000000000004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310184.2</v>
      </c>
      <c r="K283" s="104">
        <f>อุดรธานี!AJ100</f>
        <v>428286.88</v>
      </c>
      <c r="L283" s="105">
        <f>อุดรธานี!AK100</f>
        <v>200303.05</v>
      </c>
      <c r="M283" s="105">
        <f>อุดรธานี!AL100</f>
        <v>387279.02</v>
      </c>
      <c r="N283" s="101"/>
      <c r="O283" s="101"/>
      <c r="P283" s="101"/>
      <c r="Q283" s="93">
        <f t="shared" si="10"/>
        <v>-186975.97000000003</v>
      </c>
      <c r="R283" s="94">
        <f t="shared" si="11"/>
        <v>79.516891623660172</v>
      </c>
    </row>
    <row r="284" spans="1:18" x14ac:dyDescent="0.55000000000000004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564114.23</v>
      </c>
      <c r="K284" s="104">
        <f>อุดรธานี!AJ101</f>
        <v>575659.81999999995</v>
      </c>
      <c r="L284" s="105">
        <f>อุดรธานี!AK101</f>
        <v>305586.02</v>
      </c>
      <c r="M284" s="105">
        <f>อุดรธานี!AL101</f>
        <v>537102</v>
      </c>
      <c r="N284" s="101"/>
      <c r="O284" s="101"/>
      <c r="P284" s="101"/>
      <c r="Q284" s="93">
        <f t="shared" si="10"/>
        <v>-231515.97999999998</v>
      </c>
      <c r="R284" s="94">
        <f t="shared" si="11"/>
        <v>58.018989937345744</v>
      </c>
    </row>
    <row r="285" spans="1:18" x14ac:dyDescent="0.55000000000000004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285357.64</v>
      </c>
      <c r="K285" s="104">
        <f>อุดรธานี!AJ102</f>
        <v>305796.23</v>
      </c>
      <c r="L285" s="105">
        <f>อุดรธานี!AK102</f>
        <v>246520.77</v>
      </c>
      <c r="M285" s="105">
        <f>อุดรธานี!AL102</f>
        <v>381218.36</v>
      </c>
      <c r="N285" s="101"/>
      <c r="O285" s="101"/>
      <c r="P285" s="101"/>
      <c r="Q285" s="93">
        <f t="shared" si="10"/>
        <v>-134697.59</v>
      </c>
      <c r="R285" s="94">
        <f t="shared" si="11"/>
        <v>86.286583829191457</v>
      </c>
    </row>
    <row r="286" spans="1:18" x14ac:dyDescent="0.55000000000000004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254579.57</v>
      </c>
      <c r="K286" s="104">
        <f>อุดรธานี!AJ103</f>
        <v>256059.5</v>
      </c>
      <c r="L286" s="105">
        <f>อุดรธานี!AK103</f>
        <v>179991.76</v>
      </c>
      <c r="M286" s="105">
        <f>อุดรธานี!AL103</f>
        <v>399665.32</v>
      </c>
      <c r="N286" s="101"/>
      <c r="O286" s="101"/>
      <c r="P286" s="101"/>
      <c r="Q286" s="93">
        <f t="shared" si="10"/>
        <v>-219673.56</v>
      </c>
      <c r="R286" s="94">
        <f t="shared" si="11"/>
        <v>55.828709677419354</v>
      </c>
    </row>
    <row r="287" spans="1:18" x14ac:dyDescent="0.55000000000000004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180453.82</v>
      </c>
      <c r="K287" s="104">
        <f>อุดรธานี!AJ104</f>
        <v>158033.28</v>
      </c>
      <c r="L287" s="105">
        <f>อุดรธานี!AK104</f>
        <v>200459.5</v>
      </c>
      <c r="M287" s="105">
        <f>อุดรธานี!AL104</f>
        <v>291694.39</v>
      </c>
      <c r="N287" s="101"/>
      <c r="O287" s="101"/>
      <c r="P287" s="101"/>
      <c r="Q287" s="93">
        <f t="shared" si="10"/>
        <v>-91234.890000000014</v>
      </c>
      <c r="R287" s="94">
        <f t="shared" si="11"/>
        <v>117.36504683840749</v>
      </c>
    </row>
    <row r="288" spans="1:18" x14ac:dyDescent="0.55000000000000004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199367.81</v>
      </c>
      <c r="K288" s="104">
        <f>อุดรธานี!AJ105</f>
        <v>144255.78</v>
      </c>
      <c r="L288" s="105">
        <f>อุดรธานี!AK105</f>
        <v>259804.41999999998</v>
      </c>
      <c r="M288" s="105">
        <f>อุดรธานี!AL105</f>
        <v>402826.85000000003</v>
      </c>
      <c r="N288" s="101"/>
      <c r="O288" s="101"/>
      <c r="P288" s="101"/>
      <c r="Q288" s="93">
        <f t="shared" si="10"/>
        <v>-143022.43000000005</v>
      </c>
      <c r="R288" s="94">
        <f t="shared" si="11"/>
        <v>122.14594264221908</v>
      </c>
    </row>
    <row r="289" spans="1:18" s="112" customFormat="1" x14ac:dyDescent="0.55000000000000004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1794057.27</v>
      </c>
      <c r="K289" s="109">
        <f>SUM(K282:K288)</f>
        <v>1868091.49</v>
      </c>
      <c r="L289" s="109">
        <f>SUM(L282:L288)</f>
        <v>1392665.52</v>
      </c>
      <c r="M289" s="109">
        <f>SUM(M282:M288)</f>
        <v>2399785.94</v>
      </c>
      <c r="N289" s="107">
        <v>6</v>
      </c>
      <c r="O289" s="107">
        <v>6</v>
      </c>
      <c r="P289" s="107">
        <f>N289-O289</f>
        <v>0</v>
      </c>
      <c r="Q289" s="110">
        <f t="shared" si="10"/>
        <v>-1007120.4199999999</v>
      </c>
      <c r="R289" s="111">
        <f>L289/H289</f>
        <v>78.672778217150608</v>
      </c>
    </row>
    <row r="290" spans="1:18" x14ac:dyDescent="0.55000000000000004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55000000000000004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489556.19</v>
      </c>
      <c r="K291" s="104">
        <f>อุดรธานี!AJ106</f>
        <v>479213.2699999999</v>
      </c>
      <c r="L291" s="105">
        <f>อุดรธานี!AK106</f>
        <v>590144.23</v>
      </c>
      <c r="M291" s="105">
        <f>อุดรธานี!AL106</f>
        <v>418066.10000000003</v>
      </c>
      <c r="N291" s="101"/>
      <c r="O291" s="101"/>
      <c r="P291" s="101"/>
      <c r="Q291" s="93">
        <f t="shared" si="10"/>
        <v>172078.12999999995</v>
      </c>
      <c r="R291" s="94">
        <f t="shared" si="11"/>
        <v>229.44954510108863</v>
      </c>
    </row>
    <row r="292" spans="1:18" x14ac:dyDescent="0.55000000000000004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861540.38</v>
      </c>
      <c r="K292" s="104">
        <f>อุดรธานี!AJ107</f>
        <v>971482.94000000006</v>
      </c>
      <c r="L292" s="105">
        <f>อุดรธานี!AK107</f>
        <v>1232197.3900000001</v>
      </c>
      <c r="M292" s="105">
        <f>อุดรธานี!AL107</f>
        <v>961051.55999999994</v>
      </c>
      <c r="N292" s="101"/>
      <c r="O292" s="101"/>
      <c r="P292" s="101"/>
      <c r="Q292" s="93">
        <f t="shared" si="10"/>
        <v>271145.83000000019</v>
      </c>
      <c r="R292" s="94">
        <f t="shared" si="11"/>
        <v>172.64920694969877</v>
      </c>
    </row>
    <row r="293" spans="1:18" x14ac:dyDescent="0.55000000000000004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447034.21</v>
      </c>
      <c r="K293" s="104">
        <f>อุดรธานี!AJ108</f>
        <v>523171.4</v>
      </c>
      <c r="L293" s="105">
        <f>อุดรธานี!AK108</f>
        <v>1277707.01</v>
      </c>
      <c r="M293" s="105">
        <f>อุดรธานี!AL108</f>
        <v>858975.39</v>
      </c>
      <c r="N293" s="101"/>
      <c r="O293" s="101"/>
      <c r="P293" s="101"/>
      <c r="Q293" s="93">
        <f t="shared" si="10"/>
        <v>418731.62</v>
      </c>
      <c r="R293" s="94">
        <f t="shared" si="11"/>
        <v>207.35264686790003</v>
      </c>
    </row>
    <row r="294" spans="1:18" x14ac:dyDescent="0.55000000000000004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658900.30000000005</v>
      </c>
      <c r="K294" s="104">
        <f>อุดรธานี!AJ109</f>
        <v>680285.28000000014</v>
      </c>
      <c r="L294" s="105">
        <f>อุดรธานี!AK109</f>
        <v>921479.49</v>
      </c>
      <c r="M294" s="105">
        <f>อุดรธานี!AL109</f>
        <v>628219.49</v>
      </c>
      <c r="N294" s="101"/>
      <c r="O294" s="101"/>
      <c r="P294" s="101"/>
      <c r="Q294" s="93">
        <f t="shared" si="10"/>
        <v>293260</v>
      </c>
      <c r="R294" s="94">
        <f t="shared" si="11"/>
        <v>166.03234054054053</v>
      </c>
    </row>
    <row r="295" spans="1:18" s="112" customFormat="1" x14ac:dyDescent="0.55000000000000004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2457031.08</v>
      </c>
      <c r="K295" s="109">
        <f>SUM(K290:K294)</f>
        <v>2654152.89</v>
      </c>
      <c r="L295" s="109">
        <f>SUM(L290:L294)</f>
        <v>4021528.12</v>
      </c>
      <c r="M295" s="109">
        <f>SUM(M290:M294)</f>
        <v>2866312.54</v>
      </c>
      <c r="N295" s="107">
        <v>4</v>
      </c>
      <c r="O295" s="107">
        <v>4</v>
      </c>
      <c r="P295" s="107">
        <f>N295-O295</f>
        <v>0</v>
      </c>
      <c r="Q295" s="110">
        <f t="shared" si="10"/>
        <v>1155215.58</v>
      </c>
      <c r="R295" s="111">
        <f>L295/H295</f>
        <v>187.73764623500304</v>
      </c>
    </row>
    <row r="296" spans="1:18" x14ac:dyDescent="0.55000000000000004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55000000000000004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248892.12</v>
      </c>
      <c r="K297" s="104">
        <f>อุดรธานี!AJ110</f>
        <v>182722.53999999998</v>
      </c>
      <c r="L297" s="105">
        <f>อุดรธานี!AK110</f>
        <v>220112.84</v>
      </c>
      <c r="M297" s="105">
        <f>อุดรธานี!AL110</f>
        <v>741585.84999999986</v>
      </c>
      <c r="N297" s="101"/>
      <c r="O297" s="101"/>
      <c r="P297" s="101"/>
      <c r="Q297" s="93">
        <f t="shared" si="10"/>
        <v>-521473.00999999989</v>
      </c>
      <c r="R297" s="94">
        <f t="shared" si="11"/>
        <v>65.006745422327228</v>
      </c>
    </row>
    <row r="298" spans="1:18" x14ac:dyDescent="0.55000000000000004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243926.82</v>
      </c>
      <c r="K298" s="104">
        <f>อุดรธานี!AJ111</f>
        <v>352168.94</v>
      </c>
      <c r="L298" s="105">
        <f>อุดรธานี!AK111</f>
        <v>326551.21999999997</v>
      </c>
      <c r="M298" s="105">
        <f>อุดรธานี!AL111</f>
        <v>424871.92000000004</v>
      </c>
      <c r="N298" s="101"/>
      <c r="O298" s="101"/>
      <c r="P298" s="101"/>
      <c r="Q298" s="93">
        <f t="shared" si="10"/>
        <v>-98320.70000000007</v>
      </c>
      <c r="R298" s="94">
        <f t="shared" si="11"/>
        <v>109.10498496491813</v>
      </c>
    </row>
    <row r="299" spans="1:18" x14ac:dyDescent="0.55000000000000004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291373.19</v>
      </c>
      <c r="K299" s="104">
        <f>อุดรธานี!AJ112</f>
        <v>496802.43</v>
      </c>
      <c r="L299" s="105">
        <f>อุดรธานี!AK112</f>
        <v>430275.19</v>
      </c>
      <c r="M299" s="105">
        <f>อุดรธานี!AL112</f>
        <v>434744.35</v>
      </c>
      <c r="N299" s="101"/>
      <c r="O299" s="101"/>
      <c r="P299" s="101"/>
      <c r="Q299" s="93">
        <f t="shared" si="10"/>
        <v>-4469.1599999999744</v>
      </c>
      <c r="R299" s="94">
        <f t="shared" si="11"/>
        <v>220.31499743983616</v>
      </c>
    </row>
    <row r="300" spans="1:18" x14ac:dyDescent="0.55000000000000004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327958.05</v>
      </c>
      <c r="K300" s="104">
        <f>อุดรธานี!AJ113</f>
        <v>593155.9</v>
      </c>
      <c r="L300" s="105">
        <f>อุดรธานี!AK113</f>
        <v>217140.4</v>
      </c>
      <c r="M300" s="105">
        <f>อุดรธานี!AL113</f>
        <v>349330.5</v>
      </c>
      <c r="N300" s="101"/>
      <c r="O300" s="101"/>
      <c r="P300" s="101"/>
      <c r="Q300" s="93">
        <f t="shared" si="10"/>
        <v>-132190.1</v>
      </c>
      <c r="R300" s="94">
        <f t="shared" si="11"/>
        <v>116.80494889725658</v>
      </c>
    </row>
    <row r="301" spans="1:18" x14ac:dyDescent="0.55000000000000004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210920.95</v>
      </c>
      <c r="K301" s="104">
        <f>อุดรธานี!AJ114</f>
        <v>471798.69</v>
      </c>
      <c r="L301" s="105">
        <f>อุดรธานี!AK114</f>
        <v>305291.32</v>
      </c>
      <c r="M301" s="105">
        <f>อุดรธานี!AL114</f>
        <v>471404.36</v>
      </c>
      <c r="N301" s="101"/>
      <c r="O301" s="101"/>
      <c r="P301" s="101"/>
      <c r="Q301" s="93">
        <f t="shared" si="10"/>
        <v>-166113.03999999998</v>
      </c>
      <c r="R301" s="94">
        <f t="shared" si="11"/>
        <v>97.693222399999996</v>
      </c>
    </row>
    <row r="302" spans="1:18" x14ac:dyDescent="0.55000000000000004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710600.15</v>
      </c>
      <c r="K302" s="104">
        <f>อุดรธานี!AJ115</f>
        <v>970414.76</v>
      </c>
      <c r="L302" s="105">
        <f>อุดรธานี!AK115</f>
        <v>239246.78</v>
      </c>
      <c r="M302" s="105">
        <f>อุดรธานี!AL115</f>
        <v>335954.07</v>
      </c>
      <c r="N302" s="101"/>
      <c r="O302" s="101"/>
      <c r="P302" s="101"/>
      <c r="Q302" s="93">
        <f t="shared" si="10"/>
        <v>-96707.290000000008</v>
      </c>
      <c r="R302" s="94">
        <f t="shared" si="11"/>
        <v>84.74912504427914</v>
      </c>
    </row>
    <row r="303" spans="1:18" x14ac:dyDescent="0.55000000000000004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684416.66</v>
      </c>
      <c r="K303" s="104">
        <f>อุดรธานี!AJ116</f>
        <v>1070915.7</v>
      </c>
      <c r="L303" s="105">
        <f>อุดรธานี!AK116</f>
        <v>347922.51</v>
      </c>
      <c r="M303" s="105">
        <f>อุดรธานี!AL116</f>
        <v>459925</v>
      </c>
      <c r="N303" s="101"/>
      <c r="O303" s="101"/>
      <c r="P303" s="101"/>
      <c r="Q303" s="93">
        <f t="shared" si="10"/>
        <v>-112002.48999999999</v>
      </c>
      <c r="R303" s="94">
        <f t="shared" si="11"/>
        <v>107.41664402593393</v>
      </c>
    </row>
    <row r="304" spans="1:18" x14ac:dyDescent="0.55000000000000004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1209882.3600000001</v>
      </c>
      <c r="K304" s="104">
        <f>อุดรธานี!AJ117</f>
        <v>1465474.9300000002</v>
      </c>
      <c r="L304" s="105">
        <f>อุดรธานี!AK117</f>
        <v>328101.45</v>
      </c>
      <c r="M304" s="105">
        <f>อุดรธานี!AL117</f>
        <v>436429.49</v>
      </c>
      <c r="N304" s="101"/>
      <c r="O304" s="101"/>
      <c r="P304" s="101"/>
      <c r="Q304" s="93">
        <f t="shared" si="10"/>
        <v>-108328.03999999998</v>
      </c>
      <c r="R304" s="94">
        <f t="shared" si="11"/>
        <v>94.336242093156997</v>
      </c>
    </row>
    <row r="305" spans="1:18" x14ac:dyDescent="0.55000000000000004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17857</v>
      </c>
      <c r="K305" s="104">
        <f>อุดรธานี!AJ118</f>
        <v>-330186.34999999998</v>
      </c>
      <c r="L305" s="105">
        <f>อุดรธานี!AK118</f>
        <v>283268.65000000002</v>
      </c>
      <c r="M305" s="105">
        <f>อุดรธานี!AL118</f>
        <v>393489.46</v>
      </c>
      <c r="N305" s="101"/>
      <c r="O305" s="101"/>
      <c r="P305" s="101"/>
      <c r="Q305" s="93">
        <f t="shared" si="10"/>
        <v>-110220.81</v>
      </c>
      <c r="R305" s="94">
        <f t="shared" si="11"/>
        <v>159.13969101123598</v>
      </c>
    </row>
    <row r="306" spans="1:18" x14ac:dyDescent="0.55000000000000004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78537.36</v>
      </c>
      <c r="K306" s="104">
        <f>อุดรธานี!AJ119</f>
        <v>95748.549999999988</v>
      </c>
      <c r="L306" s="105">
        <f>อุดรธานี!AK119</f>
        <v>167065.18</v>
      </c>
      <c r="M306" s="105">
        <f>อุดรธานี!AL119</f>
        <v>273350.01</v>
      </c>
      <c r="N306" s="101"/>
      <c r="O306" s="101"/>
      <c r="P306" s="101"/>
      <c r="Q306" s="93">
        <f t="shared" si="10"/>
        <v>-106284.83000000002</v>
      </c>
      <c r="R306" s="94">
        <f t="shared" si="11"/>
        <v>83.741944862155378</v>
      </c>
    </row>
    <row r="307" spans="1:18" x14ac:dyDescent="0.55000000000000004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648471.39</v>
      </c>
      <c r="K307" s="104">
        <f>อุดรธานี!AJ120</f>
        <v>585267.2300000001</v>
      </c>
      <c r="L307" s="105">
        <f>อุดรธานี!AK120</f>
        <v>424920.48000000004</v>
      </c>
      <c r="M307" s="105">
        <f>อุดรธานี!AL120</f>
        <v>486564.92</v>
      </c>
      <c r="N307" s="101"/>
      <c r="O307" s="101"/>
      <c r="P307" s="101"/>
      <c r="Q307" s="93">
        <f t="shared" si="10"/>
        <v>-61644.439999999944</v>
      </c>
      <c r="R307" s="94">
        <f t="shared" si="11"/>
        <v>158.19824274013405</v>
      </c>
    </row>
    <row r="308" spans="1:18" x14ac:dyDescent="0.55000000000000004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252017.07</v>
      </c>
      <c r="K308" s="104">
        <f>อุดรธานี!AJ121</f>
        <v>194910.91999999998</v>
      </c>
      <c r="L308" s="105">
        <f>อุดรธานี!AK121</f>
        <v>169324.75</v>
      </c>
      <c r="M308" s="105">
        <f>อุดรธานี!AL121</f>
        <v>290340.05</v>
      </c>
      <c r="N308" s="101"/>
      <c r="O308" s="101"/>
      <c r="P308" s="101"/>
      <c r="Q308" s="93">
        <f t="shared" si="10"/>
        <v>-121015.29999999999</v>
      </c>
      <c r="R308" s="94">
        <f t="shared" si="11"/>
        <v>60.172263681592042</v>
      </c>
    </row>
    <row r="309" spans="1:18" s="112" customFormat="1" x14ac:dyDescent="0.55000000000000004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4924853.12</v>
      </c>
      <c r="K309" s="109">
        <f>SUM(K296:K308)</f>
        <v>6149194.2400000012</v>
      </c>
      <c r="L309" s="109">
        <f>SUM(L296:L308)</f>
        <v>3459220.77</v>
      </c>
      <c r="M309" s="109">
        <f>SUM(M296:M308)</f>
        <v>5097989.9799999995</v>
      </c>
      <c r="N309" s="107">
        <v>12</v>
      </c>
      <c r="O309" s="107">
        <v>12</v>
      </c>
      <c r="P309" s="107">
        <f>N309-O309</f>
        <v>0</v>
      </c>
      <c r="Q309" s="110">
        <f t="shared" si="10"/>
        <v>-1638769.2099999995</v>
      </c>
      <c r="R309" s="111">
        <f>L309/H309</f>
        <v>107.65991628022782</v>
      </c>
    </row>
    <row r="310" spans="1:18" x14ac:dyDescent="0.55000000000000004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55000000000000004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327923.28000000003</v>
      </c>
      <c r="K311" s="104">
        <f>อุดรธานี!AJ122</f>
        <v>419177.27</v>
      </c>
      <c r="L311" s="105">
        <f>อุดรธานี!AK122</f>
        <v>521958.5</v>
      </c>
      <c r="M311" s="105">
        <f>อุดรธานี!AL122</f>
        <v>563078.06000000006</v>
      </c>
      <c r="N311" s="101"/>
      <c r="O311" s="101"/>
      <c r="P311" s="101"/>
      <c r="Q311" s="93">
        <f t="shared" si="10"/>
        <v>-41119.560000000056</v>
      </c>
      <c r="R311" s="94">
        <f t="shared" si="11"/>
        <v>87.488853503184714</v>
      </c>
    </row>
    <row r="312" spans="1:18" x14ac:dyDescent="0.55000000000000004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672240.59</v>
      </c>
      <c r="K312" s="104">
        <f>อุดรธานี!AJ123</f>
        <v>738471.66999999993</v>
      </c>
      <c r="L312" s="105">
        <f>อุดรธานี!AK123</f>
        <v>772186.8</v>
      </c>
      <c r="M312" s="105">
        <f>อุดรธานี!AL123</f>
        <v>586971.36</v>
      </c>
      <c r="N312" s="101"/>
      <c r="O312" s="101"/>
      <c r="P312" s="101"/>
      <c r="Q312" s="93">
        <f t="shared" si="10"/>
        <v>185215.44000000006</v>
      </c>
      <c r="R312" s="94">
        <f t="shared" si="11"/>
        <v>148.21243761996163</v>
      </c>
    </row>
    <row r="313" spans="1:18" x14ac:dyDescent="0.55000000000000004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144335.85999999999</v>
      </c>
      <c r="K313" s="104">
        <f>อุดรธานี!AJ124</f>
        <v>451616.20999999996</v>
      </c>
      <c r="L313" s="105">
        <f>อุดรธานี!AK124</f>
        <v>180908.5</v>
      </c>
      <c r="M313" s="105">
        <f>อุดรธานี!AL124</f>
        <v>175602.32</v>
      </c>
      <c r="N313" s="101"/>
      <c r="O313" s="101"/>
      <c r="P313" s="101"/>
      <c r="Q313" s="93">
        <f t="shared" si="10"/>
        <v>5306.179999999993</v>
      </c>
      <c r="R313" s="94">
        <f t="shared" si="11"/>
        <v>125.45665742024966</v>
      </c>
    </row>
    <row r="314" spans="1:18" x14ac:dyDescent="0.55000000000000004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450240</v>
      </c>
      <c r="K314" s="104">
        <f>อุดรธานี!AJ125</f>
        <v>422395.30999999994</v>
      </c>
      <c r="L314" s="105">
        <f>อุดรธานี!AK125</f>
        <v>345259.5</v>
      </c>
      <c r="M314" s="105">
        <f>อุดรธานี!AL125</f>
        <v>455240.73000000004</v>
      </c>
      <c r="N314" s="101"/>
      <c r="O314" s="101"/>
      <c r="P314" s="101"/>
      <c r="Q314" s="93">
        <f t="shared" si="10"/>
        <v>-109981.23000000004</v>
      </c>
      <c r="R314" s="94">
        <f t="shared" si="11"/>
        <v>122.51933995741661</v>
      </c>
    </row>
    <row r="315" spans="1:18" x14ac:dyDescent="0.55000000000000004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703823.17</v>
      </c>
      <c r="K315" s="104">
        <f>อุดรธานี!AJ126</f>
        <v>723789.86</v>
      </c>
      <c r="L315" s="105">
        <f>อุดรธานี!AK126</f>
        <v>702874.95</v>
      </c>
      <c r="M315" s="105">
        <f>อุดรธานี!AL126</f>
        <v>568794.41999999993</v>
      </c>
      <c r="N315" s="101"/>
      <c r="O315" s="101"/>
      <c r="P315" s="101"/>
      <c r="Q315" s="93">
        <f t="shared" si="10"/>
        <v>134080.53000000003</v>
      </c>
      <c r="R315" s="94">
        <f t="shared" si="11"/>
        <v>151.54699223803362</v>
      </c>
    </row>
    <row r="316" spans="1:18" x14ac:dyDescent="0.55000000000000004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1025833.53</v>
      </c>
      <c r="K316" s="104">
        <f>อุดรธานี!AJ127</f>
        <v>980877.3600000001</v>
      </c>
      <c r="L316" s="105">
        <f>อุดรธานี!AK127</f>
        <v>289121.5</v>
      </c>
      <c r="M316" s="105">
        <f>อุดรธานี!AL127</f>
        <v>409469.75</v>
      </c>
      <c r="N316" s="101"/>
      <c r="O316" s="101"/>
      <c r="P316" s="101"/>
      <c r="Q316" s="93">
        <f t="shared" si="10"/>
        <v>-120348.25</v>
      </c>
      <c r="R316" s="94">
        <f t="shared" si="11"/>
        <v>78.908706331877724</v>
      </c>
    </row>
    <row r="317" spans="1:18" x14ac:dyDescent="0.55000000000000004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486327.26</v>
      </c>
      <c r="K317" s="104">
        <f>อุดรธานี!AJ128</f>
        <v>511347.76</v>
      </c>
      <c r="L317" s="105">
        <f>อุดรธานี!AK128</f>
        <v>395778.5</v>
      </c>
      <c r="M317" s="105">
        <f>อุดรธานี!AL128</f>
        <v>488606.79000000004</v>
      </c>
      <c r="N317" s="101"/>
      <c r="O317" s="101"/>
      <c r="P317" s="101"/>
      <c r="Q317" s="93">
        <f t="shared" si="10"/>
        <v>-92828.290000000037</v>
      </c>
      <c r="R317" s="94">
        <f t="shared" si="11"/>
        <v>96.484275962944906</v>
      </c>
    </row>
    <row r="318" spans="1:18" x14ac:dyDescent="0.55000000000000004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991417.23</v>
      </c>
      <c r="K318" s="104">
        <f>อุดรธานี!AJ129</f>
        <v>795647.58</v>
      </c>
      <c r="L318" s="105">
        <f>อุดรธานี!AK129</f>
        <v>472962</v>
      </c>
      <c r="M318" s="105">
        <f>อุดรธานี!AL129</f>
        <v>410721</v>
      </c>
      <c r="N318" s="101"/>
      <c r="O318" s="101"/>
      <c r="P318" s="101"/>
      <c r="Q318" s="93">
        <f t="shared" si="10"/>
        <v>62241</v>
      </c>
      <c r="R318" s="94">
        <f t="shared" si="11"/>
        <v>245.56697819314641</v>
      </c>
    </row>
    <row r="319" spans="1:18" x14ac:dyDescent="0.55000000000000004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489593.43</v>
      </c>
      <c r="K319" s="104">
        <f>อุดรธานี!AJ130</f>
        <v>448444.83</v>
      </c>
      <c r="L319" s="105">
        <f>อุดรธานี!AK130</f>
        <v>435928.3</v>
      </c>
      <c r="M319" s="105">
        <f>อุดรธานี!AL130</f>
        <v>436451.8</v>
      </c>
      <c r="N319" s="101"/>
      <c r="O319" s="101"/>
      <c r="P319" s="101"/>
      <c r="Q319" s="93">
        <f t="shared" si="10"/>
        <v>-523.5</v>
      </c>
      <c r="R319" s="94">
        <f t="shared" si="11"/>
        <v>149.906568088033</v>
      </c>
    </row>
    <row r="320" spans="1:18" x14ac:dyDescent="0.55000000000000004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145240.25</v>
      </c>
      <c r="K320" s="104">
        <f>อุดรธานี!AJ131</f>
        <v>108365.35999999999</v>
      </c>
      <c r="L320" s="105">
        <f>อุดรธานี!AK131</f>
        <v>250954.23999999999</v>
      </c>
      <c r="M320" s="105">
        <f>อุดรธานี!AL131</f>
        <v>351268.84</v>
      </c>
      <c r="N320" s="101"/>
      <c r="O320" s="101"/>
      <c r="P320" s="101"/>
      <c r="Q320" s="93">
        <f t="shared" si="10"/>
        <v>-100314.60000000003</v>
      </c>
      <c r="R320" s="94">
        <f t="shared" si="11"/>
        <v>82.823181518151813</v>
      </c>
    </row>
    <row r="321" spans="1:18" s="112" customFormat="1" x14ac:dyDescent="0.55000000000000004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5436974.5999999996</v>
      </c>
      <c r="K321" s="109">
        <f>SUM(K310:K320)</f>
        <v>5600133.21</v>
      </c>
      <c r="L321" s="109">
        <f>SUM(L310:L320)</f>
        <v>4367932.79</v>
      </c>
      <c r="M321" s="109">
        <f>SUM(M310:M320)</f>
        <v>4446205.0699999994</v>
      </c>
      <c r="N321" s="107">
        <v>10</v>
      </c>
      <c r="O321" s="107">
        <v>10</v>
      </c>
      <c r="P321" s="107">
        <f>N321-O321</f>
        <v>0</v>
      </c>
      <c r="Q321" s="110">
        <f t="shared" si="10"/>
        <v>-78272.279999999329</v>
      </c>
      <c r="R321" s="111">
        <f>L321/H321</f>
        <v>122.33735127716783</v>
      </c>
    </row>
    <row r="322" spans="1:18" x14ac:dyDescent="0.55000000000000004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55000000000000004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613409.59</v>
      </c>
      <c r="K323" s="104">
        <f>อุดรธานี!AJ132</f>
        <v>797208.04999999993</v>
      </c>
      <c r="L323" s="105">
        <f>อุดรธานี!AK132</f>
        <v>570348.78</v>
      </c>
      <c r="M323" s="105">
        <f>อุดรธานี!AL132</f>
        <v>722722.84</v>
      </c>
      <c r="N323" s="101"/>
      <c r="O323" s="101"/>
      <c r="P323" s="101"/>
      <c r="Q323" s="93">
        <f t="shared" si="10"/>
        <v>-152374.05999999994</v>
      </c>
      <c r="R323" s="94">
        <f t="shared" si="11"/>
        <v>64.519092760180996</v>
      </c>
    </row>
    <row r="324" spans="1:18" x14ac:dyDescent="0.55000000000000004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676327.64</v>
      </c>
      <c r="K324" s="104">
        <f>อุดรธานี!AJ133</f>
        <v>825278.32</v>
      </c>
      <c r="L324" s="105">
        <f>อุดรธานี!AK133</f>
        <v>374616.76</v>
      </c>
      <c r="M324" s="105">
        <f>อุดรธานี!AL133</f>
        <v>570622.51</v>
      </c>
      <c r="N324" s="101"/>
      <c r="O324" s="101"/>
      <c r="P324" s="101"/>
      <c r="Q324" s="93">
        <f t="shared" si="10"/>
        <v>-196005.75</v>
      </c>
      <c r="R324" s="94">
        <f t="shared" si="11"/>
        <v>78.175450751252086</v>
      </c>
    </row>
    <row r="325" spans="1:18" x14ac:dyDescent="0.55000000000000004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436032.32</v>
      </c>
      <c r="K325" s="104">
        <f>อุดรธานี!AJ134</f>
        <v>650473.85</v>
      </c>
      <c r="L325" s="105">
        <f>อุดรธานี!AK134</f>
        <v>650225.51</v>
      </c>
      <c r="M325" s="105">
        <f>อุดรธานี!AL134</f>
        <v>923877.57</v>
      </c>
      <c r="N325" s="101"/>
      <c r="O325" s="101"/>
      <c r="P325" s="101"/>
      <c r="Q325" s="93">
        <f t="shared" si="10"/>
        <v>-273652.05999999994</v>
      </c>
      <c r="R325" s="94">
        <f t="shared" si="11"/>
        <v>76.551154932893809</v>
      </c>
    </row>
    <row r="326" spans="1:18" x14ac:dyDescent="0.55000000000000004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349869.74</v>
      </c>
      <c r="K326" s="104">
        <f>อุดรธานี!AJ135</f>
        <v>604464.92000000004</v>
      </c>
      <c r="L326" s="105">
        <f>อุดรธานี!AK135</f>
        <v>411789.99</v>
      </c>
      <c r="M326" s="105">
        <f>อุดรธานี!AL135</f>
        <v>516129.89999999997</v>
      </c>
      <c r="N326" s="101"/>
      <c r="O326" s="101"/>
      <c r="P326" s="101"/>
      <c r="Q326" s="93">
        <f t="shared" ref="Q326:Q389" si="12">L326-M326</f>
        <v>-104339.90999999997</v>
      </c>
      <c r="R326" s="94">
        <f t="shared" ref="R326:R389" si="13">L326/H326</f>
        <v>64.83860651865848</v>
      </c>
    </row>
    <row r="327" spans="1:18" x14ac:dyDescent="0.55000000000000004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540918.84</v>
      </c>
      <c r="K327" s="104">
        <f>อุดรธานี!AJ136</f>
        <v>598161.67999999993</v>
      </c>
      <c r="L327" s="105">
        <f>อุดรธานี!AK136</f>
        <v>583439.65</v>
      </c>
      <c r="M327" s="105">
        <f>อุดรธานี!AL136</f>
        <v>495953.70999999996</v>
      </c>
      <c r="N327" s="101"/>
      <c r="O327" s="101"/>
      <c r="P327" s="101"/>
      <c r="Q327" s="93">
        <f t="shared" si="12"/>
        <v>87485.940000000061</v>
      </c>
      <c r="R327" s="94">
        <f t="shared" si="13"/>
        <v>152.33411227154048</v>
      </c>
    </row>
    <row r="328" spans="1:18" x14ac:dyDescent="0.55000000000000004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607003.74</v>
      </c>
      <c r="K328" s="104">
        <f>อุดรธานี!AJ137</f>
        <v>1210018.56</v>
      </c>
      <c r="L328" s="105">
        <f>อุดรธานี!AK137</f>
        <v>611783.67999999993</v>
      </c>
      <c r="M328" s="105">
        <f>อุดรธานี!AL137</f>
        <v>514685.88</v>
      </c>
      <c r="N328" s="101"/>
      <c r="O328" s="101"/>
      <c r="P328" s="101"/>
      <c r="Q328" s="93">
        <f t="shared" si="12"/>
        <v>97097.79999999993</v>
      </c>
      <c r="R328" s="94">
        <f t="shared" si="13"/>
        <v>85.912607779806194</v>
      </c>
    </row>
    <row r="329" spans="1:18" x14ac:dyDescent="0.55000000000000004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325209.17</v>
      </c>
      <c r="K329" s="104">
        <f>อุดรธานี!AJ138</f>
        <v>401652.99</v>
      </c>
      <c r="L329" s="105">
        <f>อุดรธานี!AK138</f>
        <v>352960.27</v>
      </c>
      <c r="M329" s="105">
        <f>อุดรธานี!AL138</f>
        <v>514927.05000000005</v>
      </c>
      <c r="N329" s="101"/>
      <c r="O329" s="101"/>
      <c r="P329" s="101"/>
      <c r="Q329" s="93">
        <f t="shared" si="12"/>
        <v>-161966.78000000003</v>
      </c>
      <c r="R329" s="94">
        <f t="shared" si="13"/>
        <v>111.83785487959443</v>
      </c>
    </row>
    <row r="330" spans="1:18" x14ac:dyDescent="0.55000000000000004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305579.96999999997</v>
      </c>
      <c r="K330" s="104">
        <f>อุดรธานี!AJ139</f>
        <v>443324.19999999995</v>
      </c>
      <c r="L330" s="105">
        <f>อุดรธานี!AK139</f>
        <v>369039.38</v>
      </c>
      <c r="M330" s="105">
        <f>อุดรธานี!AL139</f>
        <v>573602.36</v>
      </c>
      <c r="N330" s="101"/>
      <c r="O330" s="101"/>
      <c r="P330" s="101"/>
      <c r="Q330" s="93">
        <f t="shared" si="12"/>
        <v>-204562.97999999998</v>
      </c>
      <c r="R330" s="94">
        <f t="shared" si="13"/>
        <v>107.12318722786648</v>
      </c>
    </row>
    <row r="331" spans="1:18" x14ac:dyDescent="0.55000000000000004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294134.71000000002</v>
      </c>
      <c r="K331" s="104">
        <f>อุดรธานี!AJ140</f>
        <v>608229.93999999994</v>
      </c>
      <c r="L331" s="105">
        <f>อุดรธานี!AK140</f>
        <v>473396.12</v>
      </c>
      <c r="M331" s="105">
        <f>อุดรธานี!AL140</f>
        <v>756614.80999999994</v>
      </c>
      <c r="N331" s="101"/>
      <c r="O331" s="101"/>
      <c r="P331" s="101"/>
      <c r="Q331" s="93">
        <f t="shared" si="12"/>
        <v>-283218.68999999994</v>
      </c>
      <c r="R331" s="94">
        <f t="shared" si="13"/>
        <v>59.757147185054279</v>
      </c>
    </row>
    <row r="332" spans="1:18" x14ac:dyDescent="0.55000000000000004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758415.15</v>
      </c>
      <c r="K332" s="104">
        <f>อุดรธานี!AJ141</f>
        <v>852554.97</v>
      </c>
      <c r="L332" s="105">
        <f>อุดรธานี!AK141</f>
        <v>793049.06</v>
      </c>
      <c r="M332" s="105">
        <f>อุดรธานี!AL141</f>
        <v>653332.43000000005</v>
      </c>
      <c r="N332" s="101"/>
      <c r="O332" s="101"/>
      <c r="P332" s="101"/>
      <c r="Q332" s="93">
        <f t="shared" si="12"/>
        <v>139716.63</v>
      </c>
      <c r="R332" s="94">
        <f t="shared" si="13"/>
        <v>187.83729512079586</v>
      </c>
    </row>
    <row r="333" spans="1:18" x14ac:dyDescent="0.55000000000000004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335392.15000000002</v>
      </c>
      <c r="K333" s="104">
        <f>อุดรธานี!AJ142</f>
        <v>516982.98</v>
      </c>
      <c r="L333" s="105">
        <f>อุดรธานี!AK142</f>
        <v>644326.46</v>
      </c>
      <c r="M333" s="105">
        <f>อุดรธานี!AL142</f>
        <v>577839.53</v>
      </c>
      <c r="N333" s="101"/>
      <c r="O333" s="101"/>
      <c r="P333" s="101"/>
      <c r="Q333" s="93">
        <f t="shared" si="12"/>
        <v>66486.929999999935</v>
      </c>
      <c r="R333" s="94">
        <f t="shared" si="13"/>
        <v>147.81520073411332</v>
      </c>
    </row>
    <row r="334" spans="1:18" x14ac:dyDescent="0.55000000000000004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402177.32</v>
      </c>
      <c r="K334" s="104">
        <f>อุดรธานี!AJ143</f>
        <v>464050.66000000003</v>
      </c>
      <c r="L334" s="105">
        <f>อุดรธานี!AK143</f>
        <v>388146.99</v>
      </c>
      <c r="M334" s="105">
        <f>อุดรธานี!AL143</f>
        <v>484716.46</v>
      </c>
      <c r="N334" s="101"/>
      <c r="O334" s="101"/>
      <c r="P334" s="101"/>
      <c r="Q334" s="93">
        <f t="shared" si="12"/>
        <v>-96569.47000000003</v>
      </c>
      <c r="R334" s="94">
        <f t="shared" si="13"/>
        <v>92.969338922155686</v>
      </c>
    </row>
    <row r="335" spans="1:18" x14ac:dyDescent="0.55000000000000004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234652.55</v>
      </c>
      <c r="K335" s="104">
        <f>อุดรธานี!AJ144</f>
        <v>341707.74000000005</v>
      </c>
      <c r="L335" s="105">
        <f>อุดรธานี!AK144</f>
        <v>306959.19</v>
      </c>
      <c r="M335" s="105">
        <f>อุดรธานี!AL144</f>
        <v>430078.44</v>
      </c>
      <c r="N335" s="101"/>
      <c r="O335" s="101"/>
      <c r="P335" s="101"/>
      <c r="Q335" s="93">
        <f t="shared" si="12"/>
        <v>-123119.25</v>
      </c>
      <c r="R335" s="94">
        <f t="shared" si="13"/>
        <v>117.1599961832061</v>
      </c>
    </row>
    <row r="336" spans="1:18" x14ac:dyDescent="0.55000000000000004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361182.84</v>
      </c>
      <c r="K336" s="104">
        <f>อุดรธานี!AJ145</f>
        <v>680025.59999999998</v>
      </c>
      <c r="L336" s="105">
        <f>อุดรธานี!AK145</f>
        <v>569861.88</v>
      </c>
      <c r="M336" s="105">
        <f>อุดรธานี!AL145</f>
        <v>608026.75</v>
      </c>
      <c r="N336" s="101"/>
      <c r="O336" s="101"/>
      <c r="P336" s="101"/>
      <c r="Q336" s="93">
        <f t="shared" si="12"/>
        <v>-38164.869999999995</v>
      </c>
      <c r="R336" s="94">
        <f t="shared" si="13"/>
        <v>111.73762352941176</v>
      </c>
    </row>
    <row r="337" spans="1:18" x14ac:dyDescent="0.55000000000000004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683471.1</v>
      </c>
      <c r="K337" s="104">
        <f>อุดรธานี!AJ146</f>
        <v>825130.07</v>
      </c>
      <c r="L337" s="105">
        <f>อุดรธานี!AK146</f>
        <v>387777.23</v>
      </c>
      <c r="M337" s="105">
        <f>อุดรธานี!AL146</f>
        <v>595623.33000000007</v>
      </c>
      <c r="N337" s="101"/>
      <c r="O337" s="101"/>
      <c r="P337" s="101"/>
      <c r="Q337" s="93">
        <f t="shared" si="12"/>
        <v>-207846.10000000009</v>
      </c>
      <c r="R337" s="94">
        <f t="shared" si="13"/>
        <v>54.509028675850431</v>
      </c>
    </row>
    <row r="338" spans="1:18" s="112" customFormat="1" x14ac:dyDescent="0.55000000000000004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6923776.8300000001</v>
      </c>
      <c r="K338" s="109">
        <f>SUM(K322:K337)</f>
        <v>9819264.5299999993</v>
      </c>
      <c r="L338" s="109">
        <f>SUM(L322:L337)</f>
        <v>7487720.9499999993</v>
      </c>
      <c r="M338" s="109">
        <f>SUM(M322:M337)</f>
        <v>8938753.5700000003</v>
      </c>
      <c r="N338" s="107">
        <v>15</v>
      </c>
      <c r="O338" s="107">
        <v>15</v>
      </c>
      <c r="P338" s="107">
        <f>N338-O338</f>
        <v>0</v>
      </c>
      <c r="Q338" s="110">
        <f t="shared" si="12"/>
        <v>-1451032.620000001</v>
      </c>
      <c r="R338" s="111">
        <f>L338/H338</f>
        <v>91.827681166529715</v>
      </c>
    </row>
    <row r="339" spans="1:18" x14ac:dyDescent="0.55000000000000004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55000000000000004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65852.149999999994</v>
      </c>
      <c r="K340" s="104">
        <f>อุดรธานี!AJ147</f>
        <v>591920.80000000005</v>
      </c>
      <c r="L340" s="105">
        <f>อุดรธานี!AK147</f>
        <v>212582.22</v>
      </c>
      <c r="M340" s="105">
        <f>อุดรธานี!AL147</f>
        <v>517943.20999999996</v>
      </c>
      <c r="N340" s="101"/>
      <c r="O340" s="101"/>
      <c r="P340" s="101"/>
      <c r="Q340" s="93">
        <f t="shared" si="12"/>
        <v>-305360.99</v>
      </c>
      <c r="R340" s="94">
        <f t="shared" si="13"/>
        <v>65.209269938650309</v>
      </c>
    </row>
    <row r="341" spans="1:18" x14ac:dyDescent="0.55000000000000004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1437971.26</v>
      </c>
      <c r="K341" s="104">
        <f>อุดรธานี!AJ148</f>
        <v>1424227.31</v>
      </c>
      <c r="L341" s="105">
        <f>อุดรธานี!AK148</f>
        <v>349820.37</v>
      </c>
      <c r="M341" s="105">
        <f>อุดรธานี!AL148</f>
        <v>607956.89999999991</v>
      </c>
      <c r="N341" s="101"/>
      <c r="O341" s="101"/>
      <c r="P341" s="101"/>
      <c r="Q341" s="93">
        <f t="shared" si="12"/>
        <v>-258136.52999999991</v>
      </c>
      <c r="R341" s="94">
        <f t="shared" si="13"/>
        <v>64.269772184457096</v>
      </c>
    </row>
    <row r="342" spans="1:18" x14ac:dyDescent="0.55000000000000004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295046.28999999998</v>
      </c>
      <c r="K342" s="104">
        <f>อุดรธานี!AJ149</f>
        <v>339848.49</v>
      </c>
      <c r="L342" s="105">
        <f>อุดรธานี!AK149</f>
        <v>483927.46</v>
      </c>
      <c r="M342" s="105">
        <f>อุดรธานี!AL149</f>
        <v>570989.94000000006</v>
      </c>
      <c r="N342" s="101"/>
      <c r="O342" s="101"/>
      <c r="P342" s="101"/>
      <c r="Q342" s="93">
        <f t="shared" si="12"/>
        <v>-87062.48000000004</v>
      </c>
      <c r="R342" s="94">
        <f t="shared" si="13"/>
        <v>241.36032917705737</v>
      </c>
    </row>
    <row r="343" spans="1:18" x14ac:dyDescent="0.55000000000000004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918680.61</v>
      </c>
      <c r="K343" s="104">
        <f>อุดรธานี!AJ150</f>
        <v>1054356.6299999999</v>
      </c>
      <c r="L343" s="105">
        <f>อุดรธานี!AK150</f>
        <v>658570.99</v>
      </c>
      <c r="M343" s="105">
        <f>อุดรธานี!AL150</f>
        <v>690017.07000000007</v>
      </c>
      <c r="N343" s="101"/>
      <c r="O343" s="101"/>
      <c r="P343" s="101"/>
      <c r="Q343" s="93">
        <f t="shared" si="12"/>
        <v>-31446.080000000075</v>
      </c>
      <c r="R343" s="94">
        <f t="shared" si="13"/>
        <v>117.41326261365663</v>
      </c>
    </row>
    <row r="344" spans="1:18" x14ac:dyDescent="0.55000000000000004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692012.51</v>
      </c>
      <c r="K344" s="104">
        <f>อุดรธานี!AJ151</f>
        <v>1040092.3200000002</v>
      </c>
      <c r="L344" s="105">
        <f>อุดรธานี!AK151</f>
        <v>541173.96</v>
      </c>
      <c r="M344" s="105">
        <f>อุดรธานี!AL151</f>
        <v>506984.79</v>
      </c>
      <c r="N344" s="101"/>
      <c r="O344" s="101"/>
      <c r="P344" s="101"/>
      <c r="Q344" s="93">
        <f t="shared" si="12"/>
        <v>34189.169999999984</v>
      </c>
      <c r="R344" s="94">
        <f t="shared" si="13"/>
        <v>159.59125921557063</v>
      </c>
    </row>
    <row r="345" spans="1:18" x14ac:dyDescent="0.55000000000000004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733896.58</v>
      </c>
      <c r="K345" s="104">
        <f>อุดรธานี!AJ152</f>
        <v>785573.09</v>
      </c>
      <c r="L345" s="105">
        <f>อุดรธานี!AK152</f>
        <v>443477.17000000004</v>
      </c>
      <c r="M345" s="105">
        <f>อุดรธานี!AL152</f>
        <v>530504.47</v>
      </c>
      <c r="N345" s="101"/>
      <c r="O345" s="101"/>
      <c r="P345" s="101"/>
      <c r="Q345" s="93">
        <f t="shared" si="12"/>
        <v>-87027.29999999993</v>
      </c>
      <c r="R345" s="94">
        <f t="shared" si="13"/>
        <v>108.53577337249145</v>
      </c>
    </row>
    <row r="346" spans="1:18" x14ac:dyDescent="0.55000000000000004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185424.32</v>
      </c>
      <c r="K346" s="104">
        <f>อุดรธานี!AJ153</f>
        <v>721134.15999999992</v>
      </c>
      <c r="L346" s="105">
        <f>อุดรธานี!AK153</f>
        <v>517693.82000000007</v>
      </c>
      <c r="M346" s="105">
        <f>อุดรธานี!AL153</f>
        <v>535448</v>
      </c>
      <c r="N346" s="101"/>
      <c r="O346" s="101"/>
      <c r="P346" s="101"/>
      <c r="Q346" s="93">
        <f t="shared" si="12"/>
        <v>-17754.179999999935</v>
      </c>
      <c r="R346" s="94">
        <f t="shared" si="13"/>
        <v>115.01751166407466</v>
      </c>
    </row>
    <row r="347" spans="1:18" x14ac:dyDescent="0.55000000000000004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129962.45</v>
      </c>
      <c r="K347" s="104">
        <f>อุดรธานี!AJ154</f>
        <v>163018.17000000004</v>
      </c>
      <c r="L347" s="105">
        <f>อุดรธานี!AK154</f>
        <v>146908.51999999999</v>
      </c>
      <c r="M347" s="105">
        <f>อุดรธานี!AL154</f>
        <v>343592.4</v>
      </c>
      <c r="N347" s="101"/>
      <c r="O347" s="101"/>
      <c r="P347" s="101"/>
      <c r="Q347" s="93">
        <f t="shared" si="12"/>
        <v>-196683.88000000003</v>
      </c>
      <c r="R347" s="94">
        <f t="shared" si="13"/>
        <v>35.33153439153439</v>
      </c>
    </row>
    <row r="348" spans="1:18" x14ac:dyDescent="0.55000000000000004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141487.57999999999</v>
      </c>
      <c r="K348" s="104">
        <f>อุดรธานี!AJ155</f>
        <v>477219.96</v>
      </c>
      <c r="L348" s="105">
        <f>อุดรธานี!AK155</f>
        <v>570075.04</v>
      </c>
      <c r="M348" s="105">
        <f>อุดรธานี!AL155</f>
        <v>641449.17000000004</v>
      </c>
      <c r="N348" s="101"/>
      <c r="O348" s="101"/>
      <c r="P348" s="101"/>
      <c r="Q348" s="93">
        <f t="shared" si="12"/>
        <v>-71374.13</v>
      </c>
      <c r="R348" s="94">
        <f t="shared" si="13"/>
        <v>145.87385875127944</v>
      </c>
    </row>
    <row r="349" spans="1:18" x14ac:dyDescent="0.55000000000000004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463539.38</v>
      </c>
      <c r="K349" s="104">
        <f>อุดรธานี!AJ156</f>
        <v>731507.63</v>
      </c>
      <c r="L349" s="105">
        <f>อุดรธานี!AK156</f>
        <v>249528.98</v>
      </c>
      <c r="M349" s="105">
        <f>อุดรธานี!AL156</f>
        <v>358887.35</v>
      </c>
      <c r="N349" s="101"/>
      <c r="O349" s="101"/>
      <c r="P349" s="101"/>
      <c r="Q349" s="93">
        <f t="shared" si="12"/>
        <v>-109358.36999999997</v>
      </c>
      <c r="R349" s="94">
        <f t="shared" si="13"/>
        <v>67.240361088655348</v>
      </c>
    </row>
    <row r="350" spans="1:18" x14ac:dyDescent="0.55000000000000004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1080972.44</v>
      </c>
      <c r="K350" s="104">
        <f>อุดรธานี!AJ157</f>
        <v>1630160.3099999998</v>
      </c>
      <c r="L350" s="105">
        <f>อุดรธานี!AK157</f>
        <v>647922.27000000014</v>
      </c>
      <c r="M350" s="105">
        <f>อุดรธานี!AL157</f>
        <v>788787.01</v>
      </c>
      <c r="N350" s="101"/>
      <c r="O350" s="101"/>
      <c r="P350" s="101"/>
      <c r="Q350" s="93">
        <f t="shared" si="12"/>
        <v>-140864.73999999987</v>
      </c>
      <c r="R350" s="94">
        <f t="shared" si="13"/>
        <v>95.031133763567041</v>
      </c>
    </row>
    <row r="351" spans="1:18" x14ac:dyDescent="0.55000000000000004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465155.97</v>
      </c>
      <c r="K351" s="104">
        <f>อุดรธานี!AJ158</f>
        <v>471253.54</v>
      </c>
      <c r="L351" s="105">
        <f>อุดรธานี!AK158</f>
        <v>389677.3</v>
      </c>
      <c r="M351" s="105">
        <f>อุดรธานี!AL158</f>
        <v>431891.5</v>
      </c>
      <c r="N351" s="101"/>
      <c r="O351" s="101"/>
      <c r="P351" s="101"/>
      <c r="Q351" s="93">
        <f t="shared" si="12"/>
        <v>-42214.200000000012</v>
      </c>
      <c r="R351" s="94">
        <f t="shared" si="13"/>
        <v>83.228812473302</v>
      </c>
    </row>
    <row r="352" spans="1:18" x14ac:dyDescent="0.55000000000000004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220263.6</v>
      </c>
      <c r="K352" s="104">
        <f>อุดรธานี!AJ159</f>
        <v>399628.07000000007</v>
      </c>
      <c r="L352" s="105">
        <f>อุดรธานี!AK159</f>
        <v>237731.7</v>
      </c>
      <c r="M352" s="105">
        <f>อุดรธานี!AL159</f>
        <v>372783.33999999997</v>
      </c>
      <c r="N352" s="101"/>
      <c r="O352" s="101"/>
      <c r="P352" s="101"/>
      <c r="Q352" s="93">
        <f t="shared" si="12"/>
        <v>-135051.63999999996</v>
      </c>
      <c r="R352" s="94">
        <f t="shared" si="13"/>
        <v>104.72762114537446</v>
      </c>
    </row>
    <row r="353" spans="1:18" x14ac:dyDescent="0.55000000000000004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307920.07</v>
      </c>
      <c r="K353" s="104">
        <f>อุดรธานี!AJ160</f>
        <v>665066.55999999994</v>
      </c>
      <c r="L353" s="105">
        <f>อุดรธานี!AK160</f>
        <v>351078.07999999996</v>
      </c>
      <c r="M353" s="105">
        <f>อุดรธานี!AL160</f>
        <v>411805.66</v>
      </c>
      <c r="N353" s="101"/>
      <c r="O353" s="101"/>
      <c r="P353" s="101"/>
      <c r="Q353" s="93">
        <f t="shared" si="12"/>
        <v>-60727.580000000016</v>
      </c>
      <c r="R353" s="94">
        <f t="shared" si="13"/>
        <v>108.15714109673443</v>
      </c>
    </row>
    <row r="354" spans="1:18" x14ac:dyDescent="0.55000000000000004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439826.84</v>
      </c>
      <c r="K354" s="104">
        <f>อุดรธานี!AJ161</f>
        <v>437777.71</v>
      </c>
      <c r="L354" s="105">
        <f>อุดรธานี!AK161</f>
        <v>414933.95</v>
      </c>
      <c r="M354" s="105">
        <f>อุดรธานี!AL161</f>
        <v>547628.44999999995</v>
      </c>
      <c r="N354" s="101"/>
      <c r="O354" s="101"/>
      <c r="P354" s="101"/>
      <c r="Q354" s="93">
        <f t="shared" si="12"/>
        <v>-132694.49999999994</v>
      </c>
      <c r="R354" s="94">
        <f t="shared" si="13"/>
        <v>164.46054300435989</v>
      </c>
    </row>
    <row r="355" spans="1:18" x14ac:dyDescent="0.55000000000000004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539530.86</v>
      </c>
      <c r="K355" s="104">
        <f>อุดรธานี!AJ162</f>
        <v>552885.86</v>
      </c>
      <c r="L355" s="105">
        <f>อุดรธานี!AK162</f>
        <v>308467.42</v>
      </c>
      <c r="M355" s="105">
        <f>อุดรธานี!AL162</f>
        <v>500209.89</v>
      </c>
      <c r="N355" s="101"/>
      <c r="O355" s="101"/>
      <c r="P355" s="101"/>
      <c r="Q355" s="93">
        <f t="shared" si="12"/>
        <v>-191742.47000000003</v>
      </c>
      <c r="R355" s="94">
        <f t="shared" si="13"/>
        <v>77.174736052039023</v>
      </c>
    </row>
    <row r="356" spans="1:18" x14ac:dyDescent="0.55000000000000004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59287.05</v>
      </c>
      <c r="K356" s="104">
        <f>อุดรธานี!AJ163</f>
        <v>48271.990000000005</v>
      </c>
      <c r="L356" s="105">
        <f>อุดรธานี!AK163</f>
        <v>306806.30999999994</v>
      </c>
      <c r="M356" s="105">
        <f>อุดรธานี!AL163</f>
        <v>365212.14</v>
      </c>
      <c r="N356" s="101"/>
      <c r="O356" s="101"/>
      <c r="P356" s="101"/>
      <c r="Q356" s="93">
        <f t="shared" si="12"/>
        <v>-58405.830000000075</v>
      </c>
      <c r="R356" s="94">
        <f t="shared" si="13"/>
        <v>125.9984845995893</v>
      </c>
    </row>
    <row r="357" spans="1:18" x14ac:dyDescent="0.55000000000000004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277728.05</v>
      </c>
      <c r="K357" s="104">
        <f>อุดรธานี!AJ164</f>
        <v>361524.83</v>
      </c>
      <c r="L357" s="105">
        <f>อุดรธานี!AK164</f>
        <v>308029.61</v>
      </c>
      <c r="M357" s="105">
        <f>อุดรธานี!AL164</f>
        <v>483580.59</v>
      </c>
      <c r="N357" s="101"/>
      <c r="O357" s="101"/>
      <c r="P357" s="101"/>
      <c r="Q357" s="93">
        <f t="shared" si="12"/>
        <v>-175550.98000000004</v>
      </c>
      <c r="R357" s="94">
        <f t="shared" si="13"/>
        <v>128.23880516236468</v>
      </c>
    </row>
    <row r="358" spans="1:18" x14ac:dyDescent="0.55000000000000004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446095.59</v>
      </c>
      <c r="K358" s="104">
        <f>อุดรธานี!AJ165</f>
        <v>426903.96000000008</v>
      </c>
      <c r="L358" s="105">
        <f>อุดรธานี!AK165</f>
        <v>613144.78999999992</v>
      </c>
      <c r="M358" s="105">
        <f>อุดรธานี!AL165</f>
        <v>646461.82999999996</v>
      </c>
      <c r="N358" s="101"/>
      <c r="O358" s="101"/>
      <c r="P358" s="101"/>
      <c r="Q358" s="93">
        <f t="shared" si="12"/>
        <v>-33317.040000000037</v>
      </c>
      <c r="R358" s="94">
        <f t="shared" si="13"/>
        <v>116.8339919969512</v>
      </c>
    </row>
    <row r="359" spans="1:18" x14ac:dyDescent="0.55000000000000004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231802.36</v>
      </c>
      <c r="K359" s="104">
        <f>อุดรธานี!AJ166</f>
        <v>613527.79999999993</v>
      </c>
      <c r="L359" s="105">
        <f>อุดรธานี!AK166</f>
        <v>209650.18</v>
      </c>
      <c r="M359" s="105">
        <f>อุดรธานี!AL166</f>
        <v>343136.18</v>
      </c>
      <c r="N359" s="101"/>
      <c r="O359" s="101"/>
      <c r="P359" s="101"/>
      <c r="Q359" s="93">
        <f t="shared" si="12"/>
        <v>-133486</v>
      </c>
      <c r="R359" s="94">
        <f t="shared" si="13"/>
        <v>98.938263331760254</v>
      </c>
    </row>
    <row r="360" spans="1:18" s="112" customFormat="1" x14ac:dyDescent="0.55000000000000004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9132455.959999999</v>
      </c>
      <c r="K360" s="109">
        <f>SUM(K339:K359)</f>
        <v>12935899.190000001</v>
      </c>
      <c r="L360" s="109">
        <f>SUM(L339:L359)</f>
        <v>7961200.1400000006</v>
      </c>
      <c r="M360" s="109">
        <f>SUM(M339:M359)</f>
        <v>10195269.889999999</v>
      </c>
      <c r="N360" s="107">
        <v>20</v>
      </c>
      <c r="O360" s="107">
        <v>20</v>
      </c>
      <c r="P360" s="107">
        <f>N360-O360</f>
        <v>0</v>
      </c>
      <c r="Q360" s="110">
        <f t="shared" si="12"/>
        <v>-2234069.7499999981</v>
      </c>
      <c r="R360" s="111">
        <f>L360/H360</f>
        <v>105.01240093916532</v>
      </c>
    </row>
    <row r="361" spans="1:18" x14ac:dyDescent="0.55000000000000004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55000000000000004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458410.39</v>
      </c>
      <c r="K362" s="104">
        <f>อุดรธานี!AJ167</f>
        <v>405801.64</v>
      </c>
      <c r="L362" s="105">
        <f>อุดรธานี!AK167</f>
        <v>231801.78</v>
      </c>
      <c r="M362" s="105">
        <f>อุดรธานี!AL167</f>
        <v>337995.05</v>
      </c>
      <c r="N362" s="101"/>
      <c r="O362" s="101"/>
      <c r="P362" s="101"/>
      <c r="Q362" s="93">
        <f t="shared" si="12"/>
        <v>-106193.26999999999</v>
      </c>
      <c r="R362" s="94">
        <f t="shared" si="13"/>
        <v>46.828642424242425</v>
      </c>
    </row>
    <row r="363" spans="1:18" x14ac:dyDescent="0.55000000000000004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230648.28</v>
      </c>
      <c r="K363" s="104">
        <f>อุดรธานี!AJ168</f>
        <v>207945.14</v>
      </c>
      <c r="L363" s="105">
        <f>อุดรธานี!AK168</f>
        <v>475653.06</v>
      </c>
      <c r="M363" s="105">
        <f>อุดรธานี!AL168</f>
        <v>559039.07999999996</v>
      </c>
      <c r="N363" s="101"/>
      <c r="O363" s="101"/>
      <c r="P363" s="101"/>
      <c r="Q363" s="93">
        <f t="shared" si="12"/>
        <v>-83386.01999999996</v>
      </c>
      <c r="R363" s="94">
        <f t="shared" si="13"/>
        <v>206.17817945383615</v>
      </c>
    </row>
    <row r="364" spans="1:18" x14ac:dyDescent="0.55000000000000004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293365.51</v>
      </c>
      <c r="K364" s="104">
        <f>อุดรธานี!AJ169</f>
        <v>252214.10000000003</v>
      </c>
      <c r="L364" s="105">
        <f>อุดรธานี!AK169</f>
        <v>487609.42000000004</v>
      </c>
      <c r="M364" s="105">
        <f>อุดรธานี!AL169</f>
        <v>481768.44</v>
      </c>
      <c r="N364" s="101"/>
      <c r="O364" s="101"/>
      <c r="P364" s="101"/>
      <c r="Q364" s="93">
        <f t="shared" si="12"/>
        <v>5840.9800000000396</v>
      </c>
      <c r="R364" s="94">
        <f t="shared" si="13"/>
        <v>187.32593930080677</v>
      </c>
    </row>
    <row r="365" spans="1:18" x14ac:dyDescent="0.55000000000000004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650538.71</v>
      </c>
      <c r="K365" s="104">
        <f>อุดรธานี!AJ170</f>
        <v>651494.8899999999</v>
      </c>
      <c r="L365" s="105">
        <f>อุดรธานี!AK170</f>
        <v>580205.6</v>
      </c>
      <c r="M365" s="105">
        <f>อุดรธานี!AL170</f>
        <v>689833.74</v>
      </c>
      <c r="N365" s="101"/>
      <c r="O365" s="101"/>
      <c r="P365" s="101"/>
      <c r="Q365" s="93">
        <f t="shared" si="12"/>
        <v>-109628.14000000001</v>
      </c>
      <c r="R365" s="94">
        <f t="shared" si="13"/>
        <v>94.021325555015395</v>
      </c>
    </row>
    <row r="366" spans="1:18" x14ac:dyDescent="0.55000000000000004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1215411.3400000001</v>
      </c>
      <c r="K366" s="104">
        <f>อุดรธานี!AJ171</f>
        <v>1145168.0400000003</v>
      </c>
      <c r="L366" s="105">
        <f>อุดรธานี!AK171</f>
        <v>821588.7</v>
      </c>
      <c r="M366" s="105">
        <f>อุดรธานี!AL171</f>
        <v>632570.83000000007</v>
      </c>
      <c r="N366" s="101"/>
      <c r="O366" s="101"/>
      <c r="P366" s="101"/>
      <c r="Q366" s="93">
        <f t="shared" si="12"/>
        <v>189017.86999999988</v>
      </c>
      <c r="R366" s="94">
        <f t="shared" si="13"/>
        <v>145.08011654600034</v>
      </c>
    </row>
    <row r="367" spans="1:18" x14ac:dyDescent="0.55000000000000004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348702.71</v>
      </c>
      <c r="K367" s="104">
        <f>อุดรธานี!AJ172</f>
        <v>350452.30000000005</v>
      </c>
      <c r="L367" s="105">
        <f>อุดรธานี!AK172</f>
        <v>360918.44</v>
      </c>
      <c r="M367" s="105">
        <f>อุดรธานี!AL172</f>
        <v>377201.26</v>
      </c>
      <c r="N367" s="101"/>
      <c r="O367" s="101"/>
      <c r="P367" s="101"/>
      <c r="Q367" s="93">
        <f t="shared" si="12"/>
        <v>-16282.820000000007</v>
      </c>
      <c r="R367" s="94">
        <f t="shared" si="13"/>
        <v>110.91531653349723</v>
      </c>
    </row>
    <row r="368" spans="1:18" x14ac:dyDescent="0.55000000000000004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496197.62</v>
      </c>
      <c r="K368" s="104">
        <f>อุดรธานี!AJ173</f>
        <v>462459.27</v>
      </c>
      <c r="L368" s="105">
        <f>อุดรธานี!AK173</f>
        <v>451640.3</v>
      </c>
      <c r="M368" s="105">
        <f>อุดรธานี!AL173</f>
        <v>403314.89</v>
      </c>
      <c r="N368" s="101"/>
      <c r="O368" s="101"/>
      <c r="P368" s="101"/>
      <c r="Q368" s="93">
        <f t="shared" si="12"/>
        <v>48325.409999999974</v>
      </c>
      <c r="R368" s="94">
        <f t="shared" si="13"/>
        <v>104.30491916859123</v>
      </c>
    </row>
    <row r="369" spans="1:18" x14ac:dyDescent="0.55000000000000004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258574.27</v>
      </c>
      <c r="K369" s="104">
        <f>อุดรธานี!AJ174</f>
        <v>267415.94</v>
      </c>
      <c r="L369" s="105">
        <f>อุดรธานี!AK174</f>
        <v>303868.59999999998</v>
      </c>
      <c r="M369" s="105">
        <f>อุดรธานี!AL174</f>
        <v>292265.15000000002</v>
      </c>
      <c r="N369" s="101"/>
      <c r="O369" s="101"/>
      <c r="P369" s="101"/>
      <c r="Q369" s="93">
        <f t="shared" si="12"/>
        <v>11603.449999999953</v>
      </c>
      <c r="R369" s="94">
        <f t="shared" si="13"/>
        <v>129.03125265392779</v>
      </c>
    </row>
    <row r="370" spans="1:18" x14ac:dyDescent="0.55000000000000004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111761.44</v>
      </c>
      <c r="K370" s="104">
        <f>อุดรธานี!AJ175</f>
        <v>115409.52</v>
      </c>
      <c r="L370" s="105">
        <f>อุดรธานี!AK175</f>
        <v>244037.95</v>
      </c>
      <c r="M370" s="105">
        <f>อุดรธานี!AL175</f>
        <v>277194.2</v>
      </c>
      <c r="N370" s="101"/>
      <c r="O370" s="101"/>
      <c r="P370" s="101"/>
      <c r="Q370" s="93">
        <f t="shared" si="12"/>
        <v>-33156.25</v>
      </c>
      <c r="R370" s="94">
        <f t="shared" si="13"/>
        <v>155.43818471337579</v>
      </c>
    </row>
    <row r="371" spans="1:18" s="112" customFormat="1" x14ac:dyDescent="0.55000000000000004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4063610.2700000005</v>
      </c>
      <c r="K371" s="109">
        <f>SUM(K361:K370)</f>
        <v>3858360.8400000003</v>
      </c>
      <c r="L371" s="109">
        <f>SUM(L361:L370)</f>
        <v>3957323.8499999996</v>
      </c>
      <c r="M371" s="109">
        <f>SUM(M361:M370)</f>
        <v>4051182.6399999997</v>
      </c>
      <c r="N371" s="107">
        <v>9</v>
      </c>
      <c r="O371" s="107">
        <v>9</v>
      </c>
      <c r="P371" s="107">
        <f>N371-O371</f>
        <v>0</v>
      </c>
      <c r="Q371" s="110">
        <f t="shared" si="12"/>
        <v>-93858.790000000037</v>
      </c>
      <c r="R371" s="111">
        <f>L371/H371</f>
        <v>119.18573171098996</v>
      </c>
    </row>
    <row r="372" spans="1:18" x14ac:dyDescent="0.55000000000000004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55000000000000004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928009.69</v>
      </c>
      <c r="K373" s="104">
        <f>อุดรธานี!AJ176</f>
        <v>658560.90999999992</v>
      </c>
      <c r="L373" s="105">
        <f>อุดรธานี!AK176</f>
        <v>981407.10000000009</v>
      </c>
      <c r="M373" s="105">
        <f>อุดรธานี!AL176</f>
        <v>658224.5</v>
      </c>
      <c r="N373" s="101"/>
      <c r="O373" s="101"/>
      <c r="P373" s="101"/>
      <c r="Q373" s="93">
        <f t="shared" si="12"/>
        <v>323182.60000000009</v>
      </c>
      <c r="R373" s="94">
        <f t="shared" si="13"/>
        <v>120.13797282409109</v>
      </c>
    </row>
    <row r="374" spans="1:18" x14ac:dyDescent="0.55000000000000004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521970.86</v>
      </c>
      <c r="K374" s="104">
        <f>อุดรธานี!AJ177</f>
        <v>631471.87</v>
      </c>
      <c r="L374" s="105">
        <f>อุดรธานี!AK177</f>
        <v>568509.54</v>
      </c>
      <c r="M374" s="105">
        <f>อุดรธานี!AL177</f>
        <v>597212.44999999995</v>
      </c>
      <c r="N374" s="101"/>
      <c r="O374" s="101"/>
      <c r="P374" s="101"/>
      <c r="Q374" s="93">
        <f t="shared" si="12"/>
        <v>-28702.909999999916</v>
      </c>
      <c r="R374" s="94">
        <f t="shared" si="13"/>
        <v>138.66086341463415</v>
      </c>
    </row>
    <row r="375" spans="1:18" s="170" customFormat="1" x14ac:dyDescent="0.55000000000000004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816055</v>
      </c>
      <c r="K375" s="167">
        <f>อุดรธานี!AJ179</f>
        <v>919171.20000000007</v>
      </c>
      <c r="L375" s="166">
        <f>อุดรธานี!AK179</f>
        <v>418515.48</v>
      </c>
      <c r="M375" s="166">
        <f>อุดรธานี!AL179</f>
        <v>291531.11</v>
      </c>
      <c r="N375" s="164"/>
      <c r="O375" s="164"/>
      <c r="P375" s="164"/>
      <c r="Q375" s="168">
        <f t="shared" si="12"/>
        <v>126984.37</v>
      </c>
      <c r="R375" s="169">
        <f t="shared" si="13"/>
        <v>91.498793178836905</v>
      </c>
    </row>
    <row r="376" spans="1:18" x14ac:dyDescent="0.55000000000000004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734331.25</v>
      </c>
      <c r="K376" s="117">
        <f>อุดรธานี!AJ180</f>
        <v>835074.39</v>
      </c>
      <c r="L376" s="105">
        <f>อุดรธานี!AK180</f>
        <v>612034.05000000005</v>
      </c>
      <c r="M376" s="105">
        <f>อุดรธานี!AL180</f>
        <v>598036.81000000006</v>
      </c>
      <c r="N376" s="101"/>
      <c r="O376" s="101"/>
      <c r="P376" s="101"/>
      <c r="Q376" s="93">
        <f t="shared" si="12"/>
        <v>13997.239999999991</v>
      </c>
      <c r="R376" s="94">
        <f t="shared" si="13"/>
        <v>122.99719654340836</v>
      </c>
    </row>
    <row r="377" spans="1:18" x14ac:dyDescent="0.55000000000000004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834279.99</v>
      </c>
      <c r="K377" s="117">
        <f>อุดรธานี!AJ181</f>
        <v>727064.49</v>
      </c>
      <c r="L377" s="105">
        <f>อุดรธานี!AK181</f>
        <v>870878.39</v>
      </c>
      <c r="M377" s="105">
        <f>อุดรธานี!AL181</f>
        <v>798458.73</v>
      </c>
      <c r="N377" s="101"/>
      <c r="O377" s="101"/>
      <c r="P377" s="101"/>
      <c r="Q377" s="93">
        <f t="shared" si="12"/>
        <v>72419.660000000033</v>
      </c>
      <c r="R377" s="94">
        <f t="shared" si="13"/>
        <v>160.64902969931748</v>
      </c>
    </row>
    <row r="378" spans="1:18" x14ac:dyDescent="0.55000000000000004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961724.63</v>
      </c>
      <c r="K378" s="117">
        <f>อุดรธานี!AJ182</f>
        <v>1015829.28</v>
      </c>
      <c r="L378" s="105">
        <f>อุดรธานี!AK182</f>
        <v>783347.49</v>
      </c>
      <c r="M378" s="105">
        <f>อุดรธานี!AL182</f>
        <v>-767415.63</v>
      </c>
      <c r="N378" s="101"/>
      <c r="O378" s="101"/>
      <c r="P378" s="101"/>
      <c r="Q378" s="93">
        <f t="shared" si="12"/>
        <v>1550763.12</v>
      </c>
      <c r="R378" s="94">
        <f t="shared" si="13"/>
        <v>152.10630873786408</v>
      </c>
    </row>
    <row r="379" spans="1:18" x14ac:dyDescent="0.55000000000000004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884138.62</v>
      </c>
      <c r="K379" s="117">
        <f>อุดรธานี!AJ183</f>
        <v>1048712.3700000001</v>
      </c>
      <c r="L379" s="105">
        <f>อุดรธานี!AK183</f>
        <v>655579</v>
      </c>
      <c r="M379" s="105">
        <f>อุดรธานี!AL183</f>
        <v>757487.57000000007</v>
      </c>
      <c r="N379" s="101"/>
      <c r="O379" s="101"/>
      <c r="P379" s="101"/>
      <c r="Q379" s="93">
        <f t="shared" si="12"/>
        <v>-101908.57000000007</v>
      </c>
      <c r="R379" s="94">
        <f t="shared" si="13"/>
        <v>103.04605469977994</v>
      </c>
    </row>
    <row r="380" spans="1:18" x14ac:dyDescent="0.55000000000000004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1685466.18</v>
      </c>
      <c r="K380" s="117">
        <f>อุดรธานี!AJ184</f>
        <v>1740168.9999999998</v>
      </c>
      <c r="L380" s="105">
        <f>อุดรธานี!AK184</f>
        <v>824434.8600000001</v>
      </c>
      <c r="M380" s="105">
        <f>อุดรธานี!AL184</f>
        <v>707098.38000000012</v>
      </c>
      <c r="N380" s="101"/>
      <c r="O380" s="101"/>
      <c r="P380" s="101"/>
      <c r="Q380" s="93">
        <f t="shared" si="12"/>
        <v>117336.47999999998</v>
      </c>
      <c r="R380" s="94">
        <f t="shared" si="13"/>
        <v>102.14779581216703</v>
      </c>
    </row>
    <row r="381" spans="1:18" x14ac:dyDescent="0.55000000000000004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304451.92</v>
      </c>
      <c r="K381" s="117">
        <f>อุดรธานี!AJ185</f>
        <v>444211.91</v>
      </c>
      <c r="L381" s="105">
        <f>อุดรธานี!AK185</f>
        <v>431772.94</v>
      </c>
      <c r="M381" s="105">
        <f>อุดรธานี!AL185</f>
        <v>448841.81</v>
      </c>
      <c r="N381" s="101"/>
      <c r="O381" s="101"/>
      <c r="P381" s="101"/>
      <c r="Q381" s="93">
        <f t="shared" si="12"/>
        <v>-17068.869999999995</v>
      </c>
      <c r="R381" s="94">
        <f t="shared" si="13"/>
        <v>93.134801553062985</v>
      </c>
    </row>
    <row r="382" spans="1:18" x14ac:dyDescent="0.55000000000000004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616713.19999999995</v>
      </c>
      <c r="K382" s="117">
        <f>อุดรธานี!AJ186</f>
        <v>715423.08999999985</v>
      </c>
      <c r="L382" s="105">
        <f>อุดรธานี!AK186</f>
        <v>632683.41999999993</v>
      </c>
      <c r="M382" s="105">
        <f>อุดรธานี!AL186</f>
        <v>655171.68000000005</v>
      </c>
      <c r="N382" s="101"/>
      <c r="O382" s="101"/>
      <c r="P382" s="101"/>
      <c r="Q382" s="93">
        <f t="shared" si="12"/>
        <v>-22488.260000000126</v>
      </c>
      <c r="R382" s="94">
        <f t="shared" si="13"/>
        <v>116.6451733038348</v>
      </c>
    </row>
    <row r="383" spans="1:18" x14ac:dyDescent="0.55000000000000004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587111.35</v>
      </c>
      <c r="K383" s="117">
        <f>อุดรธานี!AJ187</f>
        <v>646337.32999999996</v>
      </c>
      <c r="L383" s="105">
        <f>อุดรธานี!AK187</f>
        <v>602830.02</v>
      </c>
      <c r="M383" s="105">
        <f>อุดรธานี!AL187</f>
        <v>612096.34000000008</v>
      </c>
      <c r="N383" s="101"/>
      <c r="O383" s="101"/>
      <c r="P383" s="101"/>
      <c r="Q383" s="93">
        <f t="shared" si="12"/>
        <v>-9266.3200000000652</v>
      </c>
      <c r="R383" s="94">
        <f t="shared" si="13"/>
        <v>128.72731582319025</v>
      </c>
    </row>
    <row r="384" spans="1:18" x14ac:dyDescent="0.55000000000000004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168322.96</v>
      </c>
      <c r="K384" s="117">
        <f>อุดรธานี!AJ188</f>
        <v>90982.719999999972</v>
      </c>
      <c r="L384" s="105">
        <f>อุดรธานี!AK188</f>
        <v>456574.3</v>
      </c>
      <c r="M384" s="105">
        <f>อุดรธานี!AL188</f>
        <v>494210.94999999995</v>
      </c>
      <c r="N384" s="101"/>
      <c r="O384" s="101"/>
      <c r="P384" s="101"/>
      <c r="Q384" s="93">
        <f t="shared" si="12"/>
        <v>-37636.649999999965</v>
      </c>
      <c r="R384" s="94">
        <f t="shared" si="13"/>
        <v>131.53970037453183</v>
      </c>
    </row>
    <row r="385" spans="1:18" x14ac:dyDescent="0.55000000000000004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1204229.31</v>
      </c>
      <c r="K385" s="117">
        <f>อุดรธานี!AJ189</f>
        <v>1449587.26</v>
      </c>
      <c r="L385" s="105">
        <f>อุดรธานี!AK189</f>
        <v>523565.06000000006</v>
      </c>
      <c r="M385" s="105">
        <f>อุดรธานี!AL189</f>
        <v>622218.79</v>
      </c>
      <c r="N385" s="101"/>
      <c r="O385" s="101"/>
      <c r="P385" s="101"/>
      <c r="Q385" s="93">
        <f t="shared" si="12"/>
        <v>-98653.729999999981</v>
      </c>
      <c r="R385" s="94">
        <f t="shared" si="13"/>
        <v>78.625177954647853</v>
      </c>
    </row>
    <row r="386" spans="1:18" s="112" customFormat="1" x14ac:dyDescent="0.55000000000000004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10246804.960000001</v>
      </c>
      <c r="K386" s="109">
        <f>SUM(K372:K385)</f>
        <v>10922595.820000002</v>
      </c>
      <c r="L386" s="109">
        <f>SUM(L372:L385)</f>
        <v>8362131.6500000004</v>
      </c>
      <c r="M386" s="109">
        <f>SUM(M372:M385)</f>
        <v>6473173.4900000002</v>
      </c>
      <c r="N386" s="107">
        <v>13</v>
      </c>
      <c r="O386" s="107">
        <v>13</v>
      </c>
      <c r="P386" s="107">
        <f>N386-O386</f>
        <v>0</v>
      </c>
      <c r="Q386" s="110">
        <f t="shared" si="12"/>
        <v>1888958.1600000001</v>
      </c>
      <c r="R386" s="111">
        <f>L386/H386</f>
        <v>116.63316851707209</v>
      </c>
    </row>
    <row r="387" spans="1:18" x14ac:dyDescent="0.55000000000000004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55000000000000004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268350.84000000003</v>
      </c>
      <c r="K388" s="104">
        <f>อุดรธานี!AJ190</f>
        <v>404090.43000000005</v>
      </c>
      <c r="L388" s="105">
        <f>อุดรธานี!AK190</f>
        <v>335442.98</v>
      </c>
      <c r="M388" s="105">
        <f>อุดรธานี!AL190</f>
        <v>439955.21</v>
      </c>
      <c r="N388" s="101"/>
      <c r="O388" s="101"/>
      <c r="P388" s="101"/>
      <c r="Q388" s="93">
        <f t="shared" si="12"/>
        <v>-104512.23000000004</v>
      </c>
      <c r="R388" s="94">
        <f t="shared" si="13"/>
        <v>136.85964096287228</v>
      </c>
    </row>
    <row r="389" spans="1:18" x14ac:dyDescent="0.55000000000000004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100910.48</v>
      </c>
      <c r="K389" s="104">
        <f>อุดรธานี!AJ191</f>
        <v>490249.5</v>
      </c>
      <c r="L389" s="105">
        <f>อุดรธานี!AK191</f>
        <v>498315.99</v>
      </c>
      <c r="M389" s="105">
        <f>อุดรธานี!AL191</f>
        <v>429790.28</v>
      </c>
      <c r="N389" s="101"/>
      <c r="O389" s="101"/>
      <c r="P389" s="101"/>
      <c r="Q389" s="93">
        <f t="shared" si="12"/>
        <v>68525.709999999963</v>
      </c>
      <c r="R389" s="94">
        <f t="shared" si="13"/>
        <v>164.51501815780784</v>
      </c>
    </row>
    <row r="390" spans="1:18" x14ac:dyDescent="0.55000000000000004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287015.26</v>
      </c>
      <c r="K390" s="104">
        <f>อุดรธานี!AJ192</f>
        <v>360527.44</v>
      </c>
      <c r="L390" s="105">
        <f>อุดรธานี!AK192</f>
        <v>725315.28</v>
      </c>
      <c r="M390" s="105">
        <f>อุดรธานี!AL192</f>
        <v>583344.39</v>
      </c>
      <c r="N390" s="101"/>
      <c r="O390" s="101"/>
      <c r="P390" s="101"/>
      <c r="Q390" s="93">
        <f t="shared" ref="Q390:Q454" si="14">L390-M390</f>
        <v>141970.89000000001</v>
      </c>
      <c r="R390" s="94">
        <f t="shared" ref="R390:R454" si="15">L390/H390</f>
        <v>130.92333574007222</v>
      </c>
    </row>
    <row r="391" spans="1:18" x14ac:dyDescent="0.55000000000000004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223296.43</v>
      </c>
      <c r="K391" s="104">
        <f>อุดรธานี!AJ193</f>
        <v>293135.51</v>
      </c>
      <c r="L391" s="105">
        <f>อุดรธานี!AK193</f>
        <v>195326.27</v>
      </c>
      <c r="M391" s="105">
        <f>อุดรธานี!AL193</f>
        <v>359949.72</v>
      </c>
      <c r="N391" s="101"/>
      <c r="O391" s="101"/>
      <c r="P391" s="101"/>
      <c r="Q391" s="93">
        <f t="shared" si="14"/>
        <v>-164623.44999999998</v>
      </c>
      <c r="R391" s="94">
        <f t="shared" si="15"/>
        <v>106.04032030401737</v>
      </c>
    </row>
    <row r="392" spans="1:18" x14ac:dyDescent="0.55000000000000004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612659.31999999995</v>
      </c>
      <c r="K392" s="104">
        <f>อุดรธานี!AJ194</f>
        <v>652908.35</v>
      </c>
      <c r="L392" s="105">
        <f>อุดรธานี!AK194</f>
        <v>114537.49</v>
      </c>
      <c r="M392" s="105">
        <f>อุดรธานี!AL194</f>
        <v>244683.06</v>
      </c>
      <c r="N392" s="101"/>
      <c r="O392" s="101"/>
      <c r="P392" s="101"/>
      <c r="Q392" s="93">
        <f t="shared" si="14"/>
        <v>-130145.56999999999</v>
      </c>
      <c r="R392" s="94">
        <f t="shared" si="15"/>
        <v>34.676805933999397</v>
      </c>
    </row>
    <row r="393" spans="1:18" s="112" customFormat="1" x14ac:dyDescent="0.55000000000000004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1492232.33</v>
      </c>
      <c r="K393" s="109">
        <f>SUM(K387:K392)</f>
        <v>2200911.23</v>
      </c>
      <c r="L393" s="109">
        <f>SUM(L387:L392)</f>
        <v>1868938.01</v>
      </c>
      <c r="M393" s="109">
        <f>SUM(M387:M392)</f>
        <v>2057722.66</v>
      </c>
      <c r="N393" s="107">
        <v>5</v>
      </c>
      <c r="O393" s="107">
        <v>5</v>
      </c>
      <c r="P393" s="107">
        <f>N393-O393</f>
        <v>0</v>
      </c>
      <c r="Q393" s="110">
        <f t="shared" si="14"/>
        <v>-188784.64999999991</v>
      </c>
      <c r="R393" s="111">
        <f>L393/H393</f>
        <v>115.6163321991958</v>
      </c>
    </row>
    <row r="394" spans="1:18" x14ac:dyDescent="0.55000000000000004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55000000000000004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889295.84</v>
      </c>
      <c r="K395" s="104">
        <f>อุดรธานี!AJ195</f>
        <v>941148.00999999989</v>
      </c>
      <c r="L395" s="105">
        <f>อุดรธานี!AK195</f>
        <v>239374</v>
      </c>
      <c r="M395" s="105">
        <f>อุดรธานี!AL195</f>
        <v>420134</v>
      </c>
      <c r="N395" s="101"/>
      <c r="O395" s="101"/>
      <c r="P395" s="101"/>
      <c r="Q395" s="93">
        <f t="shared" si="14"/>
        <v>-180760</v>
      </c>
      <c r="R395" s="94">
        <f t="shared" si="15"/>
        <v>70.42483083259782</v>
      </c>
    </row>
    <row r="396" spans="1:18" x14ac:dyDescent="0.55000000000000004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549768.97</v>
      </c>
      <c r="K396" s="104">
        <f>อุดรธานี!AJ196</f>
        <v>709899.59</v>
      </c>
      <c r="L396" s="105">
        <f>อุดรธานี!AK196</f>
        <v>359313.65</v>
      </c>
      <c r="M396" s="105">
        <f>อุดรธานี!AL196</f>
        <v>495361.7</v>
      </c>
      <c r="N396" s="101"/>
      <c r="O396" s="101"/>
      <c r="P396" s="101"/>
      <c r="Q396" s="93">
        <f t="shared" si="14"/>
        <v>-136048.04999999999</v>
      </c>
      <c r="R396" s="94">
        <f t="shared" si="15"/>
        <v>141.6293456838786</v>
      </c>
    </row>
    <row r="397" spans="1:18" x14ac:dyDescent="0.55000000000000004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657595.28</v>
      </c>
      <c r="K397" s="104">
        <f>อุดรธานี!AJ197</f>
        <v>697739.14</v>
      </c>
      <c r="L397" s="105">
        <f>อุดรธานี!AK197</f>
        <v>342569.61</v>
      </c>
      <c r="M397" s="105">
        <f>อุดรธานี!AL197</f>
        <v>471579.61</v>
      </c>
      <c r="N397" s="101"/>
      <c r="O397" s="101"/>
      <c r="P397" s="101"/>
      <c r="Q397" s="93">
        <f t="shared" si="14"/>
        <v>-129010</v>
      </c>
      <c r="R397" s="94">
        <f t="shared" si="15"/>
        <v>105.73136111111111</v>
      </c>
    </row>
    <row r="398" spans="1:18" x14ac:dyDescent="0.55000000000000004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488265.1</v>
      </c>
      <c r="K398" s="104">
        <f>อุดรธานี!AJ198</f>
        <v>510490.79</v>
      </c>
      <c r="L398" s="105">
        <f>อุดรธานี!AK198</f>
        <v>415956.6</v>
      </c>
      <c r="M398" s="105">
        <f>อุดรธานี!AL198</f>
        <v>524801.35000000009</v>
      </c>
      <c r="N398" s="101"/>
      <c r="O398" s="101"/>
      <c r="P398" s="101"/>
      <c r="Q398" s="93">
        <f t="shared" si="14"/>
        <v>-108844.75000000012</v>
      </c>
      <c r="R398" s="94">
        <f t="shared" si="15"/>
        <v>89.012754119409365</v>
      </c>
    </row>
    <row r="399" spans="1:18" s="112" customFormat="1" x14ac:dyDescent="0.55000000000000004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2584925.19</v>
      </c>
      <c r="K399" s="109">
        <f>SUM(K394:K398)</f>
        <v>2859277.53</v>
      </c>
      <c r="L399" s="109">
        <f>SUM(L394:L398)</f>
        <v>1357213.8599999999</v>
      </c>
      <c r="M399" s="109">
        <f>SUM(M394:M398)</f>
        <v>1911876.6600000001</v>
      </c>
      <c r="N399" s="107">
        <v>4</v>
      </c>
      <c r="O399" s="107">
        <v>4</v>
      </c>
      <c r="P399" s="107">
        <f>N399-O399</f>
        <v>0</v>
      </c>
      <c r="Q399" s="110">
        <f t="shared" si="14"/>
        <v>-554662.80000000028</v>
      </c>
      <c r="R399" s="111">
        <f>L399/H399</f>
        <v>98.000856379521977</v>
      </c>
    </row>
    <row r="400" spans="1:18" x14ac:dyDescent="0.55000000000000004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55000000000000004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880897.63</v>
      </c>
      <c r="K401" s="104">
        <f>อุดรธานี!AJ199</f>
        <v>705580.72</v>
      </c>
      <c r="L401" s="105">
        <f>อุดรธานี!AK199</f>
        <v>558857.17000000004</v>
      </c>
      <c r="M401" s="105">
        <f>อุดรธานี!AL199</f>
        <v>950745.06</v>
      </c>
      <c r="N401" s="101"/>
      <c r="O401" s="101"/>
      <c r="P401" s="101"/>
      <c r="Q401" s="93">
        <f t="shared" si="14"/>
        <v>-391887.89</v>
      </c>
      <c r="R401" s="94">
        <f t="shared" si="15"/>
        <v>174.37041185647428</v>
      </c>
    </row>
    <row r="402" spans="1:18" x14ac:dyDescent="0.55000000000000004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596290.12</v>
      </c>
      <c r="K402" s="104">
        <f>อุดรธานี!AJ200</f>
        <v>535768.37</v>
      </c>
      <c r="L402" s="105">
        <f>อุดรธานี!AK200</f>
        <v>286534.37</v>
      </c>
      <c r="M402" s="105">
        <f>อุดรธานี!AL200</f>
        <v>314289.5</v>
      </c>
      <c r="N402" s="101"/>
      <c r="O402" s="101"/>
      <c r="P402" s="101"/>
      <c r="Q402" s="93">
        <f t="shared" si="14"/>
        <v>-27755.130000000005</v>
      </c>
      <c r="R402" s="94">
        <f t="shared" si="15"/>
        <v>111.44860754570206</v>
      </c>
    </row>
    <row r="403" spans="1:18" x14ac:dyDescent="0.55000000000000004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256435.75</v>
      </c>
      <c r="K403" s="104">
        <f>อุดรธานี!AJ201</f>
        <v>244479.97999999998</v>
      </c>
      <c r="L403" s="105">
        <f>อุดรธานี!AK201</f>
        <v>495716.21</v>
      </c>
      <c r="M403" s="105">
        <f>อุดรธานี!AL201</f>
        <v>462654.69</v>
      </c>
      <c r="N403" s="101"/>
      <c r="O403" s="101"/>
      <c r="P403" s="101"/>
      <c r="Q403" s="93">
        <f t="shared" si="14"/>
        <v>33061.520000000019</v>
      </c>
      <c r="R403" s="94">
        <f t="shared" si="15"/>
        <v>157.77091343093571</v>
      </c>
    </row>
    <row r="404" spans="1:18" x14ac:dyDescent="0.55000000000000004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126678.28</v>
      </c>
      <c r="K404" s="104">
        <f>อุดรธานี!AJ202</f>
        <v>150283.93</v>
      </c>
      <c r="L404" s="105">
        <f>อุดรธานี!AK202</f>
        <v>242559.07</v>
      </c>
      <c r="M404" s="105">
        <f>อุดรธานี!AL202</f>
        <v>245085.75</v>
      </c>
      <c r="N404" s="101"/>
      <c r="O404" s="101"/>
      <c r="P404" s="101"/>
      <c r="Q404" s="93">
        <f t="shared" si="14"/>
        <v>-2526.679999999993</v>
      </c>
      <c r="R404" s="94">
        <f t="shared" si="15"/>
        <v>167.39756383712907</v>
      </c>
    </row>
    <row r="405" spans="1:18" x14ac:dyDescent="0.55000000000000004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626187.4</v>
      </c>
      <c r="K405" s="104">
        <f>อุดรธานี!AJ203</f>
        <v>525200.29</v>
      </c>
      <c r="L405" s="105">
        <f>อุดรธานี!AK203</f>
        <v>401064.08999999997</v>
      </c>
      <c r="M405" s="105">
        <f>อุดรธานี!AL203</f>
        <v>511208.98</v>
      </c>
      <c r="N405" s="101"/>
      <c r="O405" s="101"/>
      <c r="P405" s="101"/>
      <c r="Q405" s="93">
        <f t="shared" si="14"/>
        <v>-110144.89000000001</v>
      </c>
      <c r="R405" s="94">
        <f t="shared" si="15"/>
        <v>205.99080123266563</v>
      </c>
    </row>
    <row r="406" spans="1:18" x14ac:dyDescent="0.55000000000000004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420193.84</v>
      </c>
      <c r="K406" s="104">
        <f>อุดรธานี!AJ204</f>
        <v>353330.97000000003</v>
      </c>
      <c r="L406" s="105">
        <f>อุดรธานี!AK204</f>
        <v>261785.21</v>
      </c>
      <c r="M406" s="105">
        <f>อุดรธานี!AL204</f>
        <v>286518.65000000002</v>
      </c>
      <c r="N406" s="101"/>
      <c r="O406" s="101"/>
      <c r="P406" s="101"/>
      <c r="Q406" s="93">
        <f t="shared" si="14"/>
        <v>-24733.440000000031</v>
      </c>
      <c r="R406" s="94">
        <f t="shared" si="15"/>
        <v>254.9028334956183</v>
      </c>
    </row>
    <row r="407" spans="1:18" x14ac:dyDescent="0.55000000000000004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891301.84</v>
      </c>
      <c r="K407" s="104">
        <f>อุดรธานี!AJ205</f>
        <v>925461.57</v>
      </c>
      <c r="L407" s="105">
        <f>อุดรธานี!AK205</f>
        <v>252585.66</v>
      </c>
      <c r="M407" s="105">
        <f>อุดรธานี!AL205</f>
        <v>350359.75</v>
      </c>
      <c r="N407" s="101"/>
      <c r="O407" s="101"/>
      <c r="P407" s="101"/>
      <c r="Q407" s="93">
        <f t="shared" si="14"/>
        <v>-97774.09</v>
      </c>
      <c r="R407" s="94">
        <f t="shared" si="15"/>
        <v>73.597220279720275</v>
      </c>
    </row>
    <row r="408" spans="1:18" x14ac:dyDescent="0.55000000000000004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846102.06</v>
      </c>
      <c r="K408" s="104">
        <f>อุดรธานี!AJ206</f>
        <v>922665.92</v>
      </c>
      <c r="L408" s="105">
        <f>อุดรธานี!AK206</f>
        <v>415374.75</v>
      </c>
      <c r="M408" s="105">
        <f>อุดรธานี!AL206</f>
        <v>396252.45999999996</v>
      </c>
      <c r="N408" s="101"/>
      <c r="O408" s="101"/>
      <c r="P408" s="101"/>
      <c r="Q408" s="93">
        <f t="shared" si="14"/>
        <v>19122.290000000037</v>
      </c>
      <c r="R408" s="94">
        <f t="shared" si="15"/>
        <v>154.47182967645966</v>
      </c>
    </row>
    <row r="409" spans="1:18" s="177" customFormat="1" x14ac:dyDescent="0.55000000000000004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200564.34</v>
      </c>
      <c r="K409" s="149">
        <f>อุดรธานี!AJ207</f>
        <v>231298.06</v>
      </c>
      <c r="L409" s="149">
        <f>อุดรธานี!AK207</f>
        <v>33565.22</v>
      </c>
      <c r="M409" s="149">
        <f>อุดรธานี!AL207</f>
        <v>92679.94</v>
      </c>
      <c r="N409" s="174"/>
      <c r="O409" s="174"/>
      <c r="P409" s="174"/>
      <c r="Q409" s="176">
        <f t="shared" si="14"/>
        <v>-59114.720000000001</v>
      </c>
      <c r="R409" s="176">
        <f t="shared" si="15"/>
        <v>32.971728880157173</v>
      </c>
    </row>
    <row r="410" spans="1:18" s="112" customFormat="1" x14ac:dyDescent="0.55000000000000004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4844651.26</v>
      </c>
      <c r="K410" s="109">
        <f>SUM(K400:K409)</f>
        <v>4594069.8099999996</v>
      </c>
      <c r="L410" s="109">
        <f>SUM(L400:L409)</f>
        <v>2948041.7500000005</v>
      </c>
      <c r="M410" s="109">
        <f>SUM(M400:M409)</f>
        <v>3609794.78</v>
      </c>
      <c r="N410" s="107">
        <v>9</v>
      </c>
      <c r="O410" s="107">
        <v>9</v>
      </c>
      <c r="P410" s="107">
        <v>0</v>
      </c>
      <c r="Q410" s="110">
        <f t="shared" si="14"/>
        <v>-661753.02999999933</v>
      </c>
      <c r="R410" s="111">
        <f>L410/H410</f>
        <v>143.94735107421877</v>
      </c>
    </row>
    <row r="411" spans="1:18" x14ac:dyDescent="0.55000000000000004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55000000000000004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640047.51</v>
      </c>
      <c r="K412" s="104">
        <f>อุดรธานี!AJ208</f>
        <v>687676.9</v>
      </c>
      <c r="L412" s="105">
        <f>อุดรธานี!AK208</f>
        <v>579120.85</v>
      </c>
      <c r="M412" s="105">
        <f>อุดรธานี!AL208</f>
        <v>540640.88</v>
      </c>
      <c r="N412" s="101"/>
      <c r="O412" s="101"/>
      <c r="P412" s="101"/>
      <c r="Q412" s="93">
        <f t="shared" si="14"/>
        <v>38479.969999999972</v>
      </c>
      <c r="R412" s="94">
        <f t="shared" si="15"/>
        <v>171.18558971327224</v>
      </c>
    </row>
    <row r="413" spans="1:18" x14ac:dyDescent="0.55000000000000004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227743.26</v>
      </c>
      <c r="K413" s="104">
        <f>อุดรธานี!AJ209</f>
        <v>288508.86000000004</v>
      </c>
      <c r="L413" s="105">
        <f>อุดรธานี!AK209</f>
        <v>290241.76</v>
      </c>
      <c r="M413" s="105">
        <f>อุดรธานี!AL209</f>
        <v>266316.86</v>
      </c>
      <c r="N413" s="101"/>
      <c r="O413" s="101"/>
      <c r="P413" s="101"/>
      <c r="Q413" s="93">
        <f t="shared" si="14"/>
        <v>23924.900000000023</v>
      </c>
      <c r="R413" s="94">
        <f t="shared" si="15"/>
        <v>99.70517347990382</v>
      </c>
    </row>
    <row r="414" spans="1:18" x14ac:dyDescent="0.55000000000000004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1229281.17</v>
      </c>
      <c r="K414" s="104">
        <f>อุดรธานี!AJ210</f>
        <v>1322085.04</v>
      </c>
      <c r="L414" s="105">
        <f>อุดรธานี!AK210</f>
        <v>874106.45</v>
      </c>
      <c r="M414" s="105">
        <f>อุดรธานี!AL210</f>
        <v>703955.82</v>
      </c>
      <c r="N414" s="101"/>
      <c r="O414" s="101"/>
      <c r="P414" s="101"/>
      <c r="Q414" s="93">
        <f t="shared" si="14"/>
        <v>170150.63</v>
      </c>
      <c r="R414" s="94">
        <f t="shared" si="15"/>
        <v>159.33402296755378</v>
      </c>
    </row>
    <row r="415" spans="1:18" x14ac:dyDescent="0.55000000000000004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392549.24</v>
      </c>
      <c r="K415" s="104">
        <f>อุดรธานี!AJ211</f>
        <v>450290.52</v>
      </c>
      <c r="L415" s="105">
        <f>อุดรธานี!AK211</f>
        <v>714626.02</v>
      </c>
      <c r="M415" s="105">
        <f>อุดรธานี!AL211</f>
        <v>484388.33999999997</v>
      </c>
      <c r="N415" s="101"/>
      <c r="O415" s="101"/>
      <c r="P415" s="101"/>
      <c r="Q415" s="93">
        <f>L415-M415</f>
        <v>230237.68000000005</v>
      </c>
      <c r="R415" s="94">
        <f t="shared" si="15"/>
        <v>216.48773704937898</v>
      </c>
    </row>
    <row r="416" spans="1:18" s="112" customFormat="1" x14ac:dyDescent="0.55000000000000004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2489621.1799999997</v>
      </c>
      <c r="K416" s="109">
        <f>SUM(K411:K415)</f>
        <v>2748561.32</v>
      </c>
      <c r="L416" s="109">
        <f>SUM(L411:L415)</f>
        <v>2458095.08</v>
      </c>
      <c r="M416" s="109">
        <f>SUM(M411:M415)</f>
        <v>1995301.9</v>
      </c>
      <c r="N416" s="107">
        <v>4</v>
      </c>
      <c r="O416" s="107">
        <v>4</v>
      </c>
      <c r="P416" s="107">
        <f>N416-O416</f>
        <v>0</v>
      </c>
      <c r="Q416" s="110">
        <f t="shared" si="14"/>
        <v>462793.18000000017</v>
      </c>
      <c r="R416" s="111">
        <f>L416/H416</f>
        <v>162.99284397586368</v>
      </c>
    </row>
    <row r="417" spans="1:18" x14ac:dyDescent="0.55000000000000004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55000000000000004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1294808.1100000001</v>
      </c>
      <c r="K418" s="104">
        <f>อุดรธานี!AJ66</f>
        <v>1302034.23</v>
      </c>
      <c r="L418" s="105">
        <f>อุดรธานี!AK66</f>
        <v>405684.54</v>
      </c>
      <c r="M418" s="105">
        <f>อุดรธานี!AL66</f>
        <v>545597.04</v>
      </c>
      <c r="N418" s="101"/>
      <c r="O418" s="101"/>
      <c r="P418" s="101"/>
      <c r="Q418" s="110">
        <f>L418-M418</f>
        <v>-139912.50000000006</v>
      </c>
      <c r="R418" s="111">
        <f>L418/H418</f>
        <v>112.65885587336851</v>
      </c>
    </row>
    <row r="419" spans="1:18" s="112" customFormat="1" x14ac:dyDescent="0.55000000000000004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1294808.1100000001</v>
      </c>
      <c r="K419" s="109">
        <f>SUM(K417:K418)</f>
        <v>1302034.23</v>
      </c>
      <c r="L419" s="109">
        <f>SUM(L417:L418)</f>
        <v>405684.54</v>
      </c>
      <c r="M419" s="109">
        <f>SUM(M417:M418)</f>
        <v>545597.04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55000000000000004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55000000000000004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927093.17</v>
      </c>
      <c r="K421" s="104">
        <f>อุดรธานี!AJ212</f>
        <v>805368.9</v>
      </c>
      <c r="L421" s="105">
        <f>อุดรธานี!AK212</f>
        <v>305504.74</v>
      </c>
      <c r="M421" s="105">
        <f>อุดรธานี!AL212</f>
        <v>485428.86</v>
      </c>
      <c r="N421" s="101"/>
      <c r="O421" s="101"/>
      <c r="P421" s="101"/>
      <c r="Q421" s="93">
        <f t="shared" si="14"/>
        <v>-179924.12</v>
      </c>
      <c r="R421" s="94">
        <f t="shared" si="15"/>
        <v>77.284275233999495</v>
      </c>
    </row>
    <row r="422" spans="1:18" x14ac:dyDescent="0.55000000000000004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447193.8</v>
      </c>
      <c r="K422" s="104">
        <f>อุดรธานี!AJ213</f>
        <v>298097.83999999997</v>
      </c>
      <c r="L422" s="105">
        <f>อุดรธานี!AK213</f>
        <v>230481.75</v>
      </c>
      <c r="M422" s="105">
        <f>อุดรธานี!AL213</f>
        <v>429619.84</v>
      </c>
      <c r="N422" s="101"/>
      <c r="O422" s="101"/>
      <c r="P422" s="101"/>
      <c r="Q422" s="93">
        <f t="shared" si="14"/>
        <v>-199138.09000000003</v>
      </c>
      <c r="R422" s="94">
        <f t="shared" si="15"/>
        <v>67.888586156111927</v>
      </c>
    </row>
    <row r="423" spans="1:18" x14ac:dyDescent="0.55000000000000004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797755.32</v>
      </c>
      <c r="K423" s="104">
        <f>อุดรธานี!AJ214</f>
        <v>687844.87</v>
      </c>
      <c r="L423" s="105">
        <f>อุดรธานี!AK214</f>
        <v>129959.12</v>
      </c>
      <c r="M423" s="105">
        <f>อุดรธานี!AL214</f>
        <v>327347.57</v>
      </c>
      <c r="N423" s="101"/>
      <c r="O423" s="101"/>
      <c r="P423" s="101"/>
      <c r="Q423" s="93">
        <f t="shared" si="14"/>
        <v>-197388.45</v>
      </c>
      <c r="R423" s="94">
        <f t="shared" si="15"/>
        <v>48.186548016314418</v>
      </c>
    </row>
    <row r="424" spans="1:18" x14ac:dyDescent="0.55000000000000004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918439.05</v>
      </c>
      <c r="K424" s="104">
        <f>อุดรธานี!AJ215</f>
        <v>927026.54</v>
      </c>
      <c r="L424" s="105">
        <f>อุดรธานี!AK215</f>
        <v>459982.53</v>
      </c>
      <c r="M424" s="105">
        <f>อุดรธานี!AL215</f>
        <v>850854.45</v>
      </c>
      <c r="N424" s="101"/>
      <c r="O424" s="101"/>
      <c r="P424" s="101"/>
      <c r="Q424" s="93">
        <f t="shared" si="14"/>
        <v>-390871.91999999993</v>
      </c>
      <c r="R424" s="94">
        <f t="shared" si="15"/>
        <v>77.712878864673087</v>
      </c>
    </row>
    <row r="425" spans="1:18" x14ac:dyDescent="0.55000000000000004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317225.58</v>
      </c>
      <c r="K425" s="104">
        <f>อุดรธานี!AJ216</f>
        <v>248963.50000000003</v>
      </c>
      <c r="L425" s="105">
        <f>อุดรธานี!AK216</f>
        <v>103262.01000000001</v>
      </c>
      <c r="M425" s="105">
        <f>อุดรธานี!AL216</f>
        <v>384103.34</v>
      </c>
      <c r="N425" s="101"/>
      <c r="O425" s="101"/>
      <c r="P425" s="101"/>
      <c r="Q425" s="93">
        <f t="shared" si="14"/>
        <v>-280841.33</v>
      </c>
      <c r="R425" s="94">
        <f t="shared" si="15"/>
        <v>64.619530663329172</v>
      </c>
    </row>
    <row r="426" spans="1:18" s="112" customFormat="1" x14ac:dyDescent="0.55000000000000004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3407706.92</v>
      </c>
      <c r="K426" s="144">
        <f>SUM(K420:K425)</f>
        <v>2967301.65</v>
      </c>
      <c r="L426" s="109">
        <f>SUM(L420:L425)</f>
        <v>1229190.1500000001</v>
      </c>
      <c r="M426" s="109">
        <f>SUM(M420:M425)</f>
        <v>2477354.06</v>
      </c>
      <c r="N426" s="107">
        <v>5</v>
      </c>
      <c r="O426" s="107">
        <v>5</v>
      </c>
      <c r="P426" s="107">
        <f>N426-O426</f>
        <v>0</v>
      </c>
      <c r="Q426" s="110">
        <f t="shared" si="14"/>
        <v>-1248163.9099999999</v>
      </c>
      <c r="R426" s="111">
        <f>L426/H426</f>
        <v>69.991467372736594</v>
      </c>
    </row>
    <row r="427" spans="1:18" x14ac:dyDescent="0.55000000000000004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55000000000000004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338938.9</v>
      </c>
      <c r="K428" s="104">
        <f>อุดรธานี!AJ217</f>
        <v>402436.29000000004</v>
      </c>
      <c r="L428" s="105">
        <f>อุดรธานี!AK217</f>
        <v>764110.39</v>
      </c>
      <c r="M428" s="105">
        <f>อุดรธานี!AL217</f>
        <v>756331.64</v>
      </c>
      <c r="N428" s="101"/>
      <c r="O428" s="101"/>
      <c r="P428" s="101"/>
      <c r="Q428" s="93">
        <f t="shared" si="14"/>
        <v>7778.75</v>
      </c>
      <c r="R428" s="94">
        <f t="shared" si="15"/>
        <v>124.93629659908437</v>
      </c>
    </row>
    <row r="429" spans="1:18" x14ac:dyDescent="0.55000000000000004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418345.72</v>
      </c>
      <c r="K429" s="104">
        <f>อุดรธานี!AJ218</f>
        <v>400284.45999999996</v>
      </c>
      <c r="L429" s="105">
        <f>อุดรธานี!AK218</f>
        <v>245823.41999999998</v>
      </c>
      <c r="M429" s="105">
        <f>อุดรธานี!AL218</f>
        <v>433161.13</v>
      </c>
      <c r="N429" s="101"/>
      <c r="O429" s="101"/>
      <c r="P429" s="101"/>
      <c r="Q429" s="93">
        <f t="shared" si="14"/>
        <v>-187337.71000000002</v>
      </c>
      <c r="R429" s="94">
        <f t="shared" si="15"/>
        <v>99.042473811442377</v>
      </c>
    </row>
    <row r="430" spans="1:18" x14ac:dyDescent="0.55000000000000004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317518.40999999997</v>
      </c>
      <c r="K430" s="104">
        <f>อุดรธานี!AJ219</f>
        <v>278756.59999999998</v>
      </c>
      <c r="L430" s="105">
        <f>อุดรธานี!AK219</f>
        <v>279327.81</v>
      </c>
      <c r="M430" s="105">
        <f>อุดรธานี!AL219</f>
        <v>438320.30000000005</v>
      </c>
      <c r="N430" s="101"/>
      <c r="O430" s="101"/>
      <c r="P430" s="101"/>
      <c r="Q430" s="93">
        <f t="shared" si="14"/>
        <v>-158992.49000000005</v>
      </c>
      <c r="R430" s="94">
        <f t="shared" si="15"/>
        <v>105.08946952595937</v>
      </c>
    </row>
    <row r="431" spans="1:18" x14ac:dyDescent="0.55000000000000004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593346.5</v>
      </c>
      <c r="K431" s="104">
        <f>อุดรธานี!AJ220</f>
        <v>786739.19</v>
      </c>
      <c r="L431" s="105">
        <f>อุดรธานี!AK220</f>
        <v>373383.88999999996</v>
      </c>
      <c r="M431" s="105">
        <f>อุดรธานี!AL220</f>
        <v>708330.72000000009</v>
      </c>
      <c r="N431" s="101"/>
      <c r="O431" s="101"/>
      <c r="P431" s="101"/>
      <c r="Q431" s="93">
        <f t="shared" si="14"/>
        <v>-334946.83000000013</v>
      </c>
      <c r="R431" s="94">
        <f t="shared" si="15"/>
        <v>47.192099342770469</v>
      </c>
    </row>
    <row r="432" spans="1:18" s="112" customFormat="1" x14ac:dyDescent="0.55000000000000004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SUM(J428:J431)</f>
        <v>1668149.53</v>
      </c>
      <c r="K432" s="109">
        <f>SUM(K427:K431)</f>
        <v>1868216.54</v>
      </c>
      <c r="L432" s="109">
        <f>SUM(L427:L431)</f>
        <v>1662645.51</v>
      </c>
      <c r="M432" s="109">
        <f>SUM(M427:M431)</f>
        <v>2336143.79</v>
      </c>
      <c r="N432" s="107">
        <v>4</v>
      </c>
      <c r="O432" s="107">
        <v>4</v>
      </c>
      <c r="P432" s="107">
        <f>N432-O432</f>
        <v>0</v>
      </c>
      <c r="Q432" s="110">
        <f t="shared" si="14"/>
        <v>-673498.28</v>
      </c>
      <c r="R432" s="111">
        <f t="shared" si="15"/>
        <v>86.740688126043409</v>
      </c>
    </row>
    <row r="433" spans="1:18" s="112" customFormat="1" ht="24" customHeight="1" thickBot="1" x14ac:dyDescent="0.6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130284354.77000001</v>
      </c>
      <c r="K433" s="125">
        <f t="shared" si="16"/>
        <v>148478068.63999999</v>
      </c>
      <c r="L433" s="124">
        <f t="shared" si="16"/>
        <v>105452618.80000003</v>
      </c>
      <c r="M433" s="124">
        <f t="shared" si="16"/>
        <v>113963856.64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-8511237.8399999738</v>
      </c>
      <c r="R433" s="111">
        <f t="shared" si="15"/>
        <v>102.64127429700505</v>
      </c>
    </row>
    <row r="434" spans="1:18" ht="24" customHeight="1" thickTop="1" thickBot="1" x14ac:dyDescent="0.6">
      <c r="A434" s="126"/>
      <c r="B434" s="127"/>
      <c r="C434" s="127"/>
      <c r="D434" s="127"/>
      <c r="E434" s="412" t="s">
        <v>361</v>
      </c>
      <c r="F434" s="413"/>
      <c r="G434" s="414"/>
      <c r="H434" s="128"/>
      <c r="I434" s="126"/>
      <c r="J434" s="129">
        <f>J433/O433</f>
        <v>620401.68938095239</v>
      </c>
      <c r="K434" s="130">
        <f>K433/O433</f>
        <v>707038.422095238</v>
      </c>
      <c r="L434" s="129">
        <f>L433/O433</f>
        <v>502155.32761904772</v>
      </c>
      <c r="M434" s="129">
        <f>M433/O433</f>
        <v>542685.03161904763</v>
      </c>
      <c r="N434" s="178"/>
      <c r="O434" s="178"/>
      <c r="P434" s="178"/>
      <c r="Q434" s="93">
        <f t="shared" si="14"/>
        <v>-40529.703999999911</v>
      </c>
    </row>
    <row r="435" spans="1:18" ht="24.75" thickTop="1" x14ac:dyDescent="0.55000000000000004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55000000000000004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789597.15</v>
      </c>
      <c r="K436" s="104">
        <f>SUM('เลย '!AN4)</f>
        <v>878361.02</v>
      </c>
      <c r="L436" s="105">
        <f>'เลย '!AO4</f>
        <v>556689.76</v>
      </c>
      <c r="M436" s="105">
        <f>'เลย '!AP4</f>
        <v>826105.15999999992</v>
      </c>
      <c r="N436" s="101"/>
      <c r="O436" s="101"/>
      <c r="P436" s="101"/>
      <c r="Q436" s="93">
        <f t="shared" si="14"/>
        <v>-269415.39999999991</v>
      </c>
      <c r="R436" s="94">
        <f t="shared" si="15"/>
        <v>79.98416091954023</v>
      </c>
    </row>
    <row r="437" spans="1:18" x14ac:dyDescent="0.55000000000000004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54861.84</v>
      </c>
      <c r="K437" s="104">
        <f>SUM('เลย '!AN5)</f>
        <v>101484.69</v>
      </c>
      <c r="L437" s="105">
        <f>'เลย '!AO5</f>
        <v>296856.95</v>
      </c>
      <c r="M437" s="105">
        <f>'เลย '!AP5</f>
        <v>403264.32</v>
      </c>
      <c r="N437" s="101"/>
      <c r="O437" s="101"/>
      <c r="P437" s="101"/>
      <c r="Q437" s="93">
        <f t="shared" si="14"/>
        <v>-106407.37</v>
      </c>
      <c r="R437" s="94">
        <f t="shared" si="15"/>
        <v>137.62491886879926</v>
      </c>
    </row>
    <row r="438" spans="1:18" x14ac:dyDescent="0.55000000000000004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362835.21</v>
      </c>
      <c r="K438" s="104">
        <f>SUM('เลย '!AN6)</f>
        <v>444614.95000000007</v>
      </c>
      <c r="L438" s="105">
        <f>'เลย '!AO6</f>
        <v>652048.44999999995</v>
      </c>
      <c r="M438" s="105">
        <f>'เลย '!AP6</f>
        <v>797019.54</v>
      </c>
      <c r="N438" s="101"/>
      <c r="O438" s="101"/>
      <c r="P438" s="101"/>
      <c r="Q438" s="93">
        <f t="shared" si="14"/>
        <v>-144971.09000000008</v>
      </c>
      <c r="R438" s="94">
        <f t="shared" si="15"/>
        <v>99.170866920152079</v>
      </c>
    </row>
    <row r="439" spans="1:18" x14ac:dyDescent="0.55000000000000004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506594.38</v>
      </c>
      <c r="K439" s="104">
        <f>SUM('เลย '!AN7)</f>
        <v>641483.55000000005</v>
      </c>
      <c r="L439" s="105">
        <f>'เลย '!AO7</f>
        <v>441963.58999999997</v>
      </c>
      <c r="M439" s="105">
        <f>'เลย '!AP7</f>
        <v>560140.36</v>
      </c>
      <c r="N439" s="101"/>
      <c r="O439" s="101"/>
      <c r="P439" s="101"/>
      <c r="Q439" s="93">
        <f t="shared" si="14"/>
        <v>-118176.77000000002</v>
      </c>
      <c r="R439" s="94">
        <f t="shared" si="15"/>
        <v>130.68113246599646</v>
      </c>
    </row>
    <row r="440" spans="1:18" x14ac:dyDescent="0.55000000000000004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680161.4</v>
      </c>
      <c r="K440" s="104">
        <f>SUM('เลย '!AN8)</f>
        <v>320259.00000000006</v>
      </c>
      <c r="L440" s="105">
        <f>'เลย '!AO8</f>
        <v>273244.79999999999</v>
      </c>
      <c r="M440" s="105">
        <f>'เลย '!AP8</f>
        <v>435371.2</v>
      </c>
      <c r="N440" s="101"/>
      <c r="O440" s="101"/>
      <c r="P440" s="101"/>
      <c r="Q440" s="93">
        <f t="shared" si="14"/>
        <v>-162126.40000000002</v>
      </c>
      <c r="R440" s="94">
        <f t="shared" si="15"/>
        <v>85.388999999999996</v>
      </c>
    </row>
    <row r="441" spans="1:18" x14ac:dyDescent="0.55000000000000004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499746.4</v>
      </c>
      <c r="K441" s="104">
        <f>SUM('เลย '!AN9)</f>
        <v>604596.37</v>
      </c>
      <c r="L441" s="105">
        <f>'เลย '!AO9</f>
        <v>423627.20999999996</v>
      </c>
      <c r="M441" s="105">
        <f>'เลย '!AP9</f>
        <v>385102.30000000005</v>
      </c>
      <c r="N441" s="101"/>
      <c r="O441" s="101"/>
      <c r="P441" s="101"/>
      <c r="Q441" s="93">
        <f t="shared" si="14"/>
        <v>38524.909999999916</v>
      </c>
      <c r="R441" s="94">
        <f t="shared" si="15"/>
        <v>131.76585069984446</v>
      </c>
    </row>
    <row r="442" spans="1:18" x14ac:dyDescent="0.55000000000000004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349499.39</v>
      </c>
      <c r="K442" s="104">
        <f>SUM('เลย '!AN10)</f>
        <v>455136.71</v>
      </c>
      <c r="L442" s="105">
        <f>'เลย '!AO10</f>
        <v>269859.75</v>
      </c>
      <c r="M442" s="105">
        <f>'เลย '!AP10</f>
        <v>299739.79000000004</v>
      </c>
      <c r="N442" s="101"/>
      <c r="O442" s="101"/>
      <c r="P442" s="101"/>
      <c r="Q442" s="93">
        <f t="shared" si="14"/>
        <v>-29880.040000000037</v>
      </c>
      <c r="R442" s="94">
        <f t="shared" si="15"/>
        <v>148.92922185430464</v>
      </c>
    </row>
    <row r="443" spans="1:18" x14ac:dyDescent="0.55000000000000004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1621147.44</v>
      </c>
      <c r="K443" s="104">
        <f>SUM('เลย '!AN11)</f>
        <v>1666672.2999999998</v>
      </c>
      <c r="L443" s="105">
        <f>'เลย '!AO11</f>
        <v>634527.57999999996</v>
      </c>
      <c r="M443" s="105">
        <f>'เลย '!AP11</f>
        <v>720822.17</v>
      </c>
      <c r="N443" s="101"/>
      <c r="O443" s="101"/>
      <c r="P443" s="101"/>
      <c r="Q443" s="93">
        <f t="shared" si="14"/>
        <v>-86294.590000000084</v>
      </c>
      <c r="R443" s="94">
        <f t="shared" si="15"/>
        <v>100.57498494214613</v>
      </c>
    </row>
    <row r="444" spans="1:18" x14ac:dyDescent="0.55000000000000004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604722.23</v>
      </c>
      <c r="K444" s="104">
        <f>SUM('เลย '!AN12)</f>
        <v>640615.85</v>
      </c>
      <c r="L444" s="105">
        <f>'เลย '!AO12</f>
        <v>531481.74</v>
      </c>
      <c r="M444" s="105">
        <f>'เลย '!AP12</f>
        <v>669458.06000000006</v>
      </c>
      <c r="N444" s="101"/>
      <c r="O444" s="101"/>
      <c r="P444" s="101"/>
      <c r="Q444" s="93">
        <f t="shared" si="14"/>
        <v>-137976.32000000007</v>
      </c>
      <c r="R444" s="94">
        <f t="shared" si="15"/>
        <v>218.62679555738379</v>
      </c>
    </row>
    <row r="445" spans="1:18" x14ac:dyDescent="0.55000000000000004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767930.9</v>
      </c>
      <c r="K445" s="104">
        <f>SUM('เลย '!AN13)</f>
        <v>787043.92</v>
      </c>
      <c r="L445" s="105">
        <f>'เลย '!AO13</f>
        <v>312675.49</v>
      </c>
      <c r="M445" s="105">
        <f>'เลย '!AP13</f>
        <v>443144.42000000004</v>
      </c>
      <c r="N445" s="101"/>
      <c r="O445" s="101"/>
      <c r="P445" s="101"/>
      <c r="Q445" s="93">
        <f t="shared" si="14"/>
        <v>-130468.93000000005</v>
      </c>
      <c r="R445" s="94">
        <f t="shared" si="15"/>
        <v>60.549087916343915</v>
      </c>
    </row>
    <row r="446" spans="1:18" x14ac:dyDescent="0.55000000000000004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202995.88</v>
      </c>
      <c r="K446" s="104">
        <f>SUM('เลย '!AN14)</f>
        <v>253152.06</v>
      </c>
      <c r="L446" s="105">
        <f>'เลย '!AO14</f>
        <v>404522.5</v>
      </c>
      <c r="M446" s="105">
        <f>'เลย '!AP14</f>
        <v>499552.65</v>
      </c>
      <c r="N446" s="101"/>
      <c r="O446" s="101"/>
      <c r="P446" s="101"/>
      <c r="Q446" s="93">
        <f t="shared" si="14"/>
        <v>-95030.150000000023</v>
      </c>
      <c r="R446" s="94">
        <f t="shared" si="15"/>
        <v>128.13509661070637</v>
      </c>
    </row>
    <row r="447" spans="1:18" x14ac:dyDescent="0.55000000000000004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1160329.26</v>
      </c>
      <c r="K447" s="104">
        <f>SUM('เลย '!AN15)</f>
        <v>859925.6100000001</v>
      </c>
      <c r="L447" s="105">
        <f>'เลย '!AO15</f>
        <v>526977.42000000004</v>
      </c>
      <c r="M447" s="105">
        <f>'เลย '!AP15</f>
        <v>708839.44</v>
      </c>
      <c r="N447" s="101"/>
      <c r="O447" s="101"/>
      <c r="P447" s="101"/>
      <c r="Q447" s="93">
        <f t="shared" si="14"/>
        <v>-181862.0199999999</v>
      </c>
      <c r="R447" s="94">
        <f t="shared" si="15"/>
        <v>101.83138550724638</v>
      </c>
    </row>
    <row r="448" spans="1:18" x14ac:dyDescent="0.55000000000000004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174998.94</v>
      </c>
      <c r="K448" s="104">
        <f>SUM('เลย '!AN16)</f>
        <v>276498.37</v>
      </c>
      <c r="L448" s="105">
        <f>'เลย '!AO16</f>
        <v>485350.18</v>
      </c>
      <c r="M448" s="105">
        <f>'เลย '!AP16</f>
        <v>558484.91</v>
      </c>
      <c r="N448" s="101"/>
      <c r="O448" s="101"/>
      <c r="P448" s="101"/>
      <c r="Q448" s="93">
        <f t="shared" si="14"/>
        <v>-73134.73000000004</v>
      </c>
      <c r="R448" s="94">
        <f t="shared" si="15"/>
        <v>151.57719550281075</v>
      </c>
    </row>
    <row r="449" spans="1:18" x14ac:dyDescent="0.55000000000000004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891755.63</v>
      </c>
      <c r="K449" s="104">
        <f>SUM('เลย '!AN17)</f>
        <v>1085188.44</v>
      </c>
      <c r="L449" s="105">
        <f>'เลย '!AO17</f>
        <v>444037.03</v>
      </c>
      <c r="M449" s="105">
        <f>'เลย '!AP17</f>
        <v>464243.32</v>
      </c>
      <c r="N449" s="101"/>
      <c r="O449" s="101"/>
      <c r="P449" s="101"/>
      <c r="Q449" s="93">
        <f t="shared" si="14"/>
        <v>-20206.289999999979</v>
      </c>
      <c r="R449" s="94">
        <f t="shared" si="15"/>
        <v>94.33546420225197</v>
      </c>
    </row>
    <row r="450" spans="1:18" x14ac:dyDescent="0.55000000000000004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293071.31</v>
      </c>
      <c r="K450" s="104">
        <f>SUM('เลย '!AN18)</f>
        <v>397356.73</v>
      </c>
      <c r="L450" s="105">
        <f>'เลย '!AO18</f>
        <v>494715.74</v>
      </c>
      <c r="M450" s="105">
        <f>'เลย '!AP18</f>
        <v>626763.78</v>
      </c>
      <c r="N450" s="101"/>
      <c r="O450" s="101"/>
      <c r="P450" s="101"/>
      <c r="Q450" s="93">
        <f t="shared" si="14"/>
        <v>-132048.04000000004</v>
      </c>
      <c r="R450" s="94">
        <f t="shared" si="15"/>
        <v>116.34895108184384</v>
      </c>
    </row>
    <row r="451" spans="1:18" x14ac:dyDescent="0.55000000000000004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953379.14</v>
      </c>
      <c r="K451" s="104">
        <f>SUM('เลย '!AN19)</f>
        <v>1012462.49</v>
      </c>
      <c r="L451" s="105">
        <f>'เลย '!AO19</f>
        <v>227948.51</v>
      </c>
      <c r="M451" s="105">
        <f>'เลย '!AP19</f>
        <v>521860.64</v>
      </c>
      <c r="N451" s="101"/>
      <c r="O451" s="101"/>
      <c r="P451" s="101"/>
      <c r="Q451" s="93">
        <f t="shared" si="14"/>
        <v>-293912.13</v>
      </c>
      <c r="R451" s="94">
        <f t="shared" si="15"/>
        <v>41.384987291212781</v>
      </c>
    </row>
    <row r="452" spans="1:18" x14ac:dyDescent="0.55000000000000004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253647.71</v>
      </c>
      <c r="K452" s="104">
        <f>SUM('เลย '!AN20)</f>
        <v>219084.02000000002</v>
      </c>
      <c r="L452" s="105">
        <f>'เลย '!AO20</f>
        <v>386381.78</v>
      </c>
      <c r="M452" s="105">
        <f>'เลย '!AP20</f>
        <v>414447.67</v>
      </c>
      <c r="N452" s="101"/>
      <c r="O452" s="101"/>
      <c r="P452" s="101"/>
      <c r="Q452" s="93">
        <f t="shared" si="14"/>
        <v>-28065.889999999956</v>
      </c>
      <c r="R452" s="94">
        <f t="shared" si="15"/>
        <v>176.43003652968036</v>
      </c>
    </row>
    <row r="453" spans="1:18" x14ac:dyDescent="0.55000000000000004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373675.03</v>
      </c>
      <c r="K453" s="104">
        <f>SUM('เลย '!AN21)</f>
        <v>413061.53</v>
      </c>
      <c r="L453" s="105">
        <f>'เลย '!AO21</f>
        <v>301623.75</v>
      </c>
      <c r="M453" s="105">
        <f>'เลย '!AP21</f>
        <v>422411.63</v>
      </c>
      <c r="N453" s="101"/>
      <c r="O453" s="101"/>
      <c r="P453" s="101"/>
      <c r="Q453" s="93">
        <f t="shared" si="14"/>
        <v>-120787.88</v>
      </c>
      <c r="R453" s="94">
        <f t="shared" si="15"/>
        <v>124.02292351973684</v>
      </c>
    </row>
    <row r="454" spans="1:18" x14ac:dyDescent="0.55000000000000004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169587.71</v>
      </c>
      <c r="K454" s="104">
        <f>SUM('เลย '!AN22)</f>
        <v>283671.62</v>
      </c>
      <c r="L454" s="105">
        <f>'เลย '!AO22</f>
        <v>310316.03000000003</v>
      </c>
      <c r="M454" s="105">
        <f>'เลย '!AP22</f>
        <v>350633.43</v>
      </c>
      <c r="N454" s="101"/>
      <c r="O454" s="101"/>
      <c r="P454" s="101"/>
      <c r="Q454" s="93">
        <f t="shared" si="14"/>
        <v>-40317.399999999965</v>
      </c>
      <c r="R454" s="94">
        <f t="shared" si="15"/>
        <v>109.26620774647888</v>
      </c>
    </row>
    <row r="455" spans="1:18" s="112" customFormat="1" x14ac:dyDescent="0.55000000000000004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10710536.950000003</v>
      </c>
      <c r="K455" s="109">
        <f>SUM(K435:K454)</f>
        <v>11340669.229999999</v>
      </c>
      <c r="L455" s="109">
        <f>SUM(L435:L454)</f>
        <v>7974848.2600000007</v>
      </c>
      <c r="M455" s="109">
        <f>SUM(M435:M454)</f>
        <v>10107404.790000001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-2132556.5300000003</v>
      </c>
      <c r="R455" s="111">
        <f>L455/H455</f>
        <v>106.80409626613812</v>
      </c>
    </row>
    <row r="456" spans="1:18" x14ac:dyDescent="0.55000000000000004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55000000000000004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141368.1</v>
      </c>
      <c r="K457" s="104">
        <f>SUM('เลย '!AN23)</f>
        <v>105922.87</v>
      </c>
      <c r="L457" s="105">
        <f>'เลย '!AO23</f>
        <v>156702.34</v>
      </c>
      <c r="M457" s="105">
        <f>'เลย '!AP23</f>
        <v>207913.86</v>
      </c>
      <c r="N457" s="101"/>
      <c r="O457" s="101"/>
      <c r="P457" s="101"/>
      <c r="Q457" s="93">
        <f t="shared" si="17"/>
        <v>-51211.51999999999</v>
      </c>
      <c r="R457" s="94">
        <f t="shared" ref="R457:R518" si="18">L457/H457</f>
        <v>89.800767908309453</v>
      </c>
    </row>
    <row r="458" spans="1:18" x14ac:dyDescent="0.55000000000000004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666355.91</v>
      </c>
      <c r="K458" s="104">
        <f>SUM('เลย '!AN24)</f>
        <v>543466.43999999994</v>
      </c>
      <c r="L458" s="105">
        <f>'เลย '!AO24</f>
        <v>504260.05</v>
      </c>
      <c r="M458" s="105">
        <f>'เลย '!AP24</f>
        <v>512221.62</v>
      </c>
      <c r="N458" s="101"/>
      <c r="O458" s="101"/>
      <c r="P458" s="101"/>
      <c r="Q458" s="93">
        <f t="shared" si="17"/>
        <v>-7961.570000000007</v>
      </c>
      <c r="R458" s="94">
        <f t="shared" si="18"/>
        <v>101.07437362196833</v>
      </c>
    </row>
    <row r="459" spans="1:18" x14ac:dyDescent="0.55000000000000004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146107.03</v>
      </c>
      <c r="K459" s="104">
        <f>SUM('เลย '!AN25)</f>
        <v>157184.53999999998</v>
      </c>
      <c r="L459" s="105">
        <f>'เลย '!AO25</f>
        <v>467566.16000000003</v>
      </c>
      <c r="M459" s="105">
        <f>'เลย '!AP25</f>
        <v>656196.93999999994</v>
      </c>
      <c r="N459" s="101"/>
      <c r="O459" s="101"/>
      <c r="P459" s="101"/>
      <c r="Q459" s="93">
        <f t="shared" si="17"/>
        <v>-188630.77999999991</v>
      </c>
      <c r="R459" s="94">
        <f t="shared" si="18"/>
        <v>377.06948387096776</v>
      </c>
    </row>
    <row r="460" spans="1:18" x14ac:dyDescent="0.55000000000000004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389553.48</v>
      </c>
      <c r="K460" s="104">
        <f>SUM('เลย '!AN26)</f>
        <v>87956.169999999984</v>
      </c>
      <c r="L460" s="105">
        <f>'เลย '!AO26</f>
        <v>81382.81</v>
      </c>
      <c r="M460" s="105">
        <f>'เลย '!AP26</f>
        <v>108232.21</v>
      </c>
      <c r="N460" s="101"/>
      <c r="O460" s="101"/>
      <c r="P460" s="101"/>
      <c r="Q460" s="93">
        <f t="shared" si="17"/>
        <v>-26849.400000000009</v>
      </c>
      <c r="R460" s="94">
        <f t="shared" si="18"/>
        <v>26.363074182053772</v>
      </c>
    </row>
    <row r="461" spans="1:18" x14ac:dyDescent="0.55000000000000004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260566.47</v>
      </c>
      <c r="K461" s="104">
        <f>SUM('เลย '!AN27)</f>
        <v>201476.36</v>
      </c>
      <c r="L461" s="105">
        <f>'เลย '!AO27</f>
        <v>243106.93</v>
      </c>
      <c r="M461" s="105">
        <f>'เลย '!AP27</f>
        <v>423646.33</v>
      </c>
      <c r="N461" s="101"/>
      <c r="O461" s="101"/>
      <c r="P461" s="101"/>
      <c r="Q461" s="93">
        <f t="shared" si="17"/>
        <v>-180539.40000000002</v>
      </c>
      <c r="R461" s="94">
        <f t="shared" si="18"/>
        <v>100.41591491119372</v>
      </c>
    </row>
    <row r="462" spans="1:18" s="112" customFormat="1" x14ac:dyDescent="0.55000000000000004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1603950.99</v>
      </c>
      <c r="K462" s="109">
        <f>SUM(K456:K461)</f>
        <v>1096006.3799999999</v>
      </c>
      <c r="L462" s="109">
        <f>SUM(L456:L461)</f>
        <v>1453018.29</v>
      </c>
      <c r="M462" s="109">
        <f>SUM(M456:M461)</f>
        <v>1908210.96</v>
      </c>
      <c r="N462" s="107">
        <v>5</v>
      </c>
      <c r="O462" s="107">
        <v>5</v>
      </c>
      <c r="P462" s="107">
        <f>N462-O462</f>
        <v>0</v>
      </c>
      <c r="Q462" s="110">
        <f t="shared" si="17"/>
        <v>-455192.66999999993</v>
      </c>
      <c r="R462" s="111">
        <f>L462/H462</f>
        <v>107.77468402314197</v>
      </c>
    </row>
    <row r="463" spans="1:18" x14ac:dyDescent="0.55000000000000004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55000000000000004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755711.43</v>
      </c>
      <c r="K464" s="104">
        <f>SUM('เลย '!AN28)</f>
        <v>757496.33000000007</v>
      </c>
      <c r="L464" s="105">
        <f>'เลย '!AO28</f>
        <v>993451.6</v>
      </c>
      <c r="M464" s="105">
        <f>'เลย '!AP28</f>
        <v>1102161.8600000001</v>
      </c>
      <c r="N464" s="101"/>
      <c r="O464" s="101"/>
      <c r="P464" s="101"/>
      <c r="Q464" s="93">
        <f t="shared" si="17"/>
        <v>-108710.26000000013</v>
      </c>
      <c r="R464" s="94">
        <f t="shared" si="18"/>
        <v>216.39111304726637</v>
      </c>
    </row>
    <row r="465" spans="1:18" x14ac:dyDescent="0.55000000000000004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457177.73</v>
      </c>
      <c r="K465" s="104">
        <f>SUM('เลย '!AN29)</f>
        <v>414539.16000000003</v>
      </c>
      <c r="L465" s="105">
        <f>'เลย '!AO29</f>
        <v>260886.66999999998</v>
      </c>
      <c r="M465" s="105">
        <f>'เลย '!AP29</f>
        <v>448002</v>
      </c>
      <c r="N465" s="101"/>
      <c r="O465" s="101"/>
      <c r="P465" s="101"/>
      <c r="Q465" s="93">
        <f t="shared" si="17"/>
        <v>-187115.33000000002</v>
      </c>
      <c r="R465" s="94">
        <f t="shared" si="18"/>
        <v>93.340490161001782</v>
      </c>
    </row>
    <row r="466" spans="1:18" x14ac:dyDescent="0.55000000000000004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661654.80000000005</v>
      </c>
      <c r="K466" s="104">
        <f>SUM('เลย '!AN30)</f>
        <v>679668.81</v>
      </c>
      <c r="L466" s="105">
        <f>'เลย '!AO30</f>
        <v>292529.5</v>
      </c>
      <c r="M466" s="105">
        <f>'เลย '!AP30</f>
        <v>443802.35</v>
      </c>
      <c r="N466" s="101"/>
      <c r="O466" s="101"/>
      <c r="P466" s="101"/>
      <c r="Q466" s="93">
        <f t="shared" si="17"/>
        <v>-151272.84999999998</v>
      </c>
      <c r="R466" s="94">
        <f t="shared" si="18"/>
        <v>81.75782560089435</v>
      </c>
    </row>
    <row r="467" spans="1:18" x14ac:dyDescent="0.55000000000000004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438849.15</v>
      </c>
      <c r="K467" s="104">
        <f>SUM('เลย '!AN31)</f>
        <v>478598.31000000006</v>
      </c>
      <c r="L467" s="105">
        <f>'เลย '!AO31</f>
        <v>500947.07</v>
      </c>
      <c r="M467" s="105">
        <f>'เลย '!AP31</f>
        <v>504696.81</v>
      </c>
      <c r="N467" s="101"/>
      <c r="O467" s="101"/>
      <c r="P467" s="101"/>
      <c r="Q467" s="93">
        <f t="shared" si="17"/>
        <v>-3749.7399999999907</v>
      </c>
      <c r="R467" s="94">
        <f t="shared" si="18"/>
        <v>96.782664219474498</v>
      </c>
    </row>
    <row r="468" spans="1:18" x14ac:dyDescent="0.55000000000000004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553341.17000000004</v>
      </c>
      <c r="K468" s="104">
        <f>SUM('เลย '!AN32)</f>
        <v>581454.04</v>
      </c>
      <c r="L468" s="105">
        <f>'เลย '!AO32</f>
        <v>567743</v>
      </c>
      <c r="M468" s="105">
        <f>'เลย '!AP32</f>
        <v>637100.44999999995</v>
      </c>
      <c r="N468" s="101"/>
      <c r="O468" s="101"/>
      <c r="P468" s="101"/>
      <c r="Q468" s="93">
        <f t="shared" si="17"/>
        <v>-69357.449999999953</v>
      </c>
      <c r="R468" s="94">
        <f t="shared" si="18"/>
        <v>243.87585910652922</v>
      </c>
    </row>
    <row r="469" spans="1:18" x14ac:dyDescent="0.55000000000000004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430418.46</v>
      </c>
      <c r="K469" s="104">
        <f>SUM('เลย '!AN33)</f>
        <v>470461.72000000003</v>
      </c>
      <c r="L469" s="105">
        <f>'เลย '!AO33</f>
        <v>287665.07</v>
      </c>
      <c r="M469" s="105">
        <f>'เลย '!AP33</f>
        <v>580333.73</v>
      </c>
      <c r="N469" s="101"/>
      <c r="O469" s="101"/>
      <c r="P469" s="101"/>
      <c r="Q469" s="93">
        <f t="shared" si="17"/>
        <v>-292668.65999999997</v>
      </c>
      <c r="R469" s="94">
        <f t="shared" si="18"/>
        <v>173.81575226586102</v>
      </c>
    </row>
    <row r="470" spans="1:18" x14ac:dyDescent="0.55000000000000004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268616.02</v>
      </c>
      <c r="K470" s="104">
        <f>SUM('เลย '!AN34)</f>
        <v>284208.39</v>
      </c>
      <c r="L470" s="105">
        <f>'เลย '!AO34</f>
        <v>547268.29</v>
      </c>
      <c r="M470" s="105">
        <f>'เลย '!AP34</f>
        <v>645114.04</v>
      </c>
      <c r="N470" s="101"/>
      <c r="O470" s="101"/>
      <c r="P470" s="101"/>
      <c r="Q470" s="93">
        <f t="shared" si="17"/>
        <v>-97845.75</v>
      </c>
      <c r="R470" s="94">
        <f t="shared" si="18"/>
        <v>215.88492702169626</v>
      </c>
    </row>
    <row r="471" spans="1:18" x14ac:dyDescent="0.55000000000000004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437500.06</v>
      </c>
      <c r="K471" s="104">
        <f>SUM('เลย '!AN35)</f>
        <v>482061.80000000005</v>
      </c>
      <c r="L471" s="105">
        <f>'เลย '!AO35</f>
        <v>75232.89</v>
      </c>
      <c r="M471" s="105">
        <f>'เลย '!AP35</f>
        <v>166447.18</v>
      </c>
      <c r="N471" s="101"/>
      <c r="O471" s="101"/>
      <c r="P471" s="101"/>
      <c r="Q471" s="93">
        <f t="shared" si="17"/>
        <v>-91214.29</v>
      </c>
      <c r="R471" s="94">
        <f t="shared" si="18"/>
        <v>31.204019079220242</v>
      </c>
    </row>
    <row r="472" spans="1:18" x14ac:dyDescent="0.55000000000000004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300405.06</v>
      </c>
      <c r="K472" s="104">
        <f>SUM('เลย '!AN36)</f>
        <v>332632.74000000005</v>
      </c>
      <c r="L472" s="105">
        <f>'เลย '!AO36</f>
        <v>262663.79000000004</v>
      </c>
      <c r="M472" s="105">
        <f>'เลย '!AP36</f>
        <v>376853.29</v>
      </c>
      <c r="N472" s="101"/>
      <c r="O472" s="101"/>
      <c r="P472" s="101"/>
      <c r="Q472" s="93">
        <f t="shared" si="17"/>
        <v>-114189.49999999994</v>
      </c>
      <c r="R472" s="94">
        <f t="shared" si="18"/>
        <v>152.26886376811598</v>
      </c>
    </row>
    <row r="473" spans="1:18" x14ac:dyDescent="0.55000000000000004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321282.71999999997</v>
      </c>
      <c r="K473" s="104">
        <f>SUM('เลย '!AN37)</f>
        <v>426947.95</v>
      </c>
      <c r="L473" s="105">
        <f>'เลย '!AO37</f>
        <v>250869.68</v>
      </c>
      <c r="M473" s="105">
        <f>'เลย '!AP37</f>
        <v>406305.75</v>
      </c>
      <c r="N473" s="101"/>
      <c r="O473" s="101"/>
      <c r="P473" s="101"/>
      <c r="Q473" s="93">
        <f t="shared" si="17"/>
        <v>-155436.07</v>
      </c>
      <c r="R473" s="94">
        <f t="shared" si="18"/>
        <v>104.35510815307821</v>
      </c>
    </row>
    <row r="474" spans="1:18" x14ac:dyDescent="0.55000000000000004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116679.62</v>
      </c>
      <c r="K474" s="104">
        <f>SUM('เลย '!AN38)</f>
        <v>162710.15</v>
      </c>
      <c r="L474" s="105">
        <f>'เลย '!AO38</f>
        <v>337935.2</v>
      </c>
      <c r="M474" s="105">
        <f>'เลย '!AP38</f>
        <v>411394.89999999997</v>
      </c>
      <c r="N474" s="101"/>
      <c r="O474" s="101"/>
      <c r="P474" s="101"/>
      <c r="Q474" s="93">
        <f t="shared" si="17"/>
        <v>-73459.699999999953</v>
      </c>
      <c r="R474" s="94">
        <f t="shared" si="18"/>
        <v>167.37751362060428</v>
      </c>
    </row>
    <row r="475" spans="1:18" x14ac:dyDescent="0.55000000000000004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866331.68</v>
      </c>
      <c r="K475" s="104">
        <f>SUM('เลย '!AN39)</f>
        <v>869424.97</v>
      </c>
      <c r="L475" s="105">
        <f>'เลย '!AO39</f>
        <v>298763.24</v>
      </c>
      <c r="M475" s="105">
        <f>'เลย '!AP39</f>
        <v>496578.27999999997</v>
      </c>
      <c r="N475" s="101"/>
      <c r="O475" s="101"/>
      <c r="P475" s="101"/>
      <c r="Q475" s="93">
        <f t="shared" si="17"/>
        <v>-197815.03999999998</v>
      </c>
      <c r="R475" s="94">
        <f t="shared" si="18"/>
        <v>101.13853757616791</v>
      </c>
    </row>
    <row r="476" spans="1:18" x14ac:dyDescent="0.55000000000000004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478755.11</v>
      </c>
      <c r="K476" s="104">
        <f>SUM('เลย '!AN40)</f>
        <v>214191.97000000003</v>
      </c>
      <c r="L476" s="105">
        <f>'เลย '!AO40</f>
        <v>473361.37</v>
      </c>
      <c r="M476" s="105">
        <f>'เลย '!AP40</f>
        <v>632464.11</v>
      </c>
      <c r="N476" s="101"/>
      <c r="O476" s="101"/>
      <c r="P476" s="101"/>
      <c r="Q476" s="93">
        <f t="shared" si="17"/>
        <v>-159102.74</v>
      </c>
      <c r="R476" s="94">
        <f t="shared" si="18"/>
        <v>225.62505719733079</v>
      </c>
    </row>
    <row r="477" spans="1:18" x14ac:dyDescent="0.55000000000000004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406802.81</v>
      </c>
      <c r="K477" s="104">
        <f>SUM('เลย '!AN41)</f>
        <v>372591.23000000004</v>
      </c>
      <c r="L477" s="105">
        <f>'เลย '!AO41</f>
        <v>356004.33999999997</v>
      </c>
      <c r="M477" s="105">
        <f>'เลย '!AP41</f>
        <v>440626.25</v>
      </c>
      <c r="N477" s="101"/>
      <c r="O477" s="101"/>
      <c r="P477" s="101"/>
      <c r="Q477" s="93">
        <f t="shared" si="17"/>
        <v>-84621.910000000033</v>
      </c>
      <c r="R477" s="94">
        <f t="shared" si="18"/>
        <v>171.32066410009622</v>
      </c>
    </row>
    <row r="478" spans="1:18" s="112" customFormat="1" x14ac:dyDescent="0.55000000000000004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6493525.8199999994</v>
      </c>
      <c r="K478" s="109">
        <f>SUM(K463:K477)</f>
        <v>6526987.5700000012</v>
      </c>
      <c r="L478" s="109">
        <f>SUM(L463:L477)</f>
        <v>5505321.71</v>
      </c>
      <c r="M478" s="109">
        <f>SUM(M463:M477)</f>
        <v>7291881.0000000009</v>
      </c>
      <c r="N478" s="107">
        <v>14</v>
      </c>
      <c r="O478" s="107">
        <v>14</v>
      </c>
      <c r="P478" s="107">
        <f>N478-O478</f>
        <v>0</v>
      </c>
      <c r="Q478" s="110">
        <f t="shared" si="17"/>
        <v>-1786559.290000001</v>
      </c>
      <c r="R478" s="111">
        <f>L478/H478</f>
        <v>143.56590372128198</v>
      </c>
    </row>
    <row r="479" spans="1:18" x14ac:dyDescent="0.55000000000000004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55000000000000004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408628.47999999998</v>
      </c>
      <c r="K480" s="104">
        <f>SUM('เลย '!AN42)</f>
        <v>439366.62</v>
      </c>
      <c r="L480" s="105">
        <f>'เลย '!AO42</f>
        <v>513482.16</v>
      </c>
      <c r="M480" s="105">
        <f>'เลย '!AP42</f>
        <v>406381.61</v>
      </c>
      <c r="N480" s="101"/>
      <c r="O480" s="101"/>
      <c r="P480" s="101"/>
      <c r="Q480" s="93">
        <f t="shared" si="17"/>
        <v>107100.54999999999</v>
      </c>
      <c r="R480" s="94">
        <f t="shared" si="18"/>
        <v>138.21861641991924</v>
      </c>
    </row>
    <row r="481" spans="1:18" x14ac:dyDescent="0.55000000000000004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774674.47</v>
      </c>
      <c r="K481" s="104">
        <f>SUM('เลย '!AN43)</f>
        <v>908458.67</v>
      </c>
      <c r="L481" s="105">
        <f>'เลย '!AO43</f>
        <v>671040.43999999994</v>
      </c>
      <c r="M481" s="105">
        <f>'เลย '!AP43</f>
        <v>524432.52</v>
      </c>
      <c r="N481" s="101"/>
      <c r="O481" s="101"/>
      <c r="P481" s="101"/>
      <c r="Q481" s="93">
        <f t="shared" si="17"/>
        <v>146607.91999999993</v>
      </c>
      <c r="R481" s="94">
        <f t="shared" si="18"/>
        <v>136.36261735419629</v>
      </c>
    </row>
    <row r="482" spans="1:18" x14ac:dyDescent="0.55000000000000004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802213.38</v>
      </c>
      <c r="K482" s="104">
        <f>SUM('เลย '!AN44)</f>
        <v>884075.67999999993</v>
      </c>
      <c r="L482" s="105">
        <f>'เลย '!AO44</f>
        <v>561143.58000000007</v>
      </c>
      <c r="M482" s="105">
        <f>'เลย '!AP44</f>
        <v>465708.57999999996</v>
      </c>
      <c r="N482" s="101"/>
      <c r="O482" s="101"/>
      <c r="P482" s="101"/>
      <c r="Q482" s="93">
        <f t="shared" si="17"/>
        <v>95435.000000000116</v>
      </c>
      <c r="R482" s="94">
        <f t="shared" si="18"/>
        <v>160.00672369546623</v>
      </c>
    </row>
    <row r="483" spans="1:18" x14ac:dyDescent="0.55000000000000004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604353.87</v>
      </c>
      <c r="K483" s="104">
        <f>SUM('เลย '!AN45)</f>
        <v>694293.13</v>
      </c>
      <c r="L483" s="105">
        <f>'เลย '!AO45</f>
        <v>347248.22</v>
      </c>
      <c r="M483" s="105">
        <f>'เลย '!AP45</f>
        <v>314598.68</v>
      </c>
      <c r="N483" s="101"/>
      <c r="O483" s="101"/>
      <c r="P483" s="101"/>
      <c r="Q483" s="93">
        <f t="shared" si="17"/>
        <v>32649.539999999979</v>
      </c>
      <c r="R483" s="94">
        <f t="shared" si="18"/>
        <v>267.73185813415574</v>
      </c>
    </row>
    <row r="484" spans="1:18" x14ac:dyDescent="0.55000000000000004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323659.24</v>
      </c>
      <c r="K484" s="104">
        <f>SUM('เลย '!AN46)</f>
        <v>128491.89000000001</v>
      </c>
      <c r="L484" s="105">
        <f>'เลย '!AO46</f>
        <v>653772.53</v>
      </c>
      <c r="M484" s="105">
        <f>'เลย '!AP46</f>
        <v>552839.51</v>
      </c>
      <c r="N484" s="101"/>
      <c r="O484" s="101"/>
      <c r="P484" s="101"/>
      <c r="Q484" s="93">
        <f t="shared" si="17"/>
        <v>100933.02000000002</v>
      </c>
      <c r="R484" s="94">
        <f t="shared" si="18"/>
        <v>134.5764779744751</v>
      </c>
    </row>
    <row r="485" spans="1:18" x14ac:dyDescent="0.55000000000000004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741714.21</v>
      </c>
      <c r="K485" s="104">
        <f>SUM('เลย '!AN47)</f>
        <v>770398.22</v>
      </c>
      <c r="L485" s="105">
        <f>'เลย '!AO47</f>
        <v>480604.42000000004</v>
      </c>
      <c r="M485" s="105">
        <f>'เลย '!AP47</f>
        <v>384024.82</v>
      </c>
      <c r="N485" s="101"/>
      <c r="O485" s="101"/>
      <c r="P485" s="101"/>
      <c r="Q485" s="93">
        <f t="shared" si="17"/>
        <v>96579.600000000035</v>
      </c>
      <c r="R485" s="94">
        <f t="shared" si="18"/>
        <v>142.95193932183224</v>
      </c>
    </row>
    <row r="486" spans="1:18" x14ac:dyDescent="0.55000000000000004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719044.56</v>
      </c>
      <c r="K486" s="104">
        <f>SUM('เลย '!AN48)</f>
        <v>749591.04000000004</v>
      </c>
      <c r="L486" s="105">
        <f>'เลย '!AO48</f>
        <v>491218.89</v>
      </c>
      <c r="M486" s="105">
        <f>'เลย '!AP48</f>
        <v>434560.92000000004</v>
      </c>
      <c r="N486" s="101"/>
      <c r="O486" s="101"/>
      <c r="P486" s="101"/>
      <c r="Q486" s="93">
        <f t="shared" si="17"/>
        <v>56657.969999999972</v>
      </c>
      <c r="R486" s="94">
        <f t="shared" si="18"/>
        <v>180.79458594037541</v>
      </c>
    </row>
    <row r="487" spans="1:18" x14ac:dyDescent="0.55000000000000004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419851.88</v>
      </c>
      <c r="K487" s="104">
        <f>SUM('เลย '!AN49)</f>
        <v>416078.73000000004</v>
      </c>
      <c r="L487" s="105">
        <f>'เลย '!AO49</f>
        <v>206890.82</v>
      </c>
      <c r="M487" s="105">
        <f>'เลย '!AP49</f>
        <v>197365.44</v>
      </c>
      <c r="N487" s="101"/>
      <c r="O487" s="101"/>
      <c r="P487" s="101"/>
      <c r="Q487" s="93">
        <f t="shared" si="17"/>
        <v>9525.3800000000047</v>
      </c>
      <c r="R487" s="94">
        <f t="shared" si="18"/>
        <v>126.07606337599026</v>
      </c>
    </row>
    <row r="488" spans="1:18" x14ac:dyDescent="0.55000000000000004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579572.31999999995</v>
      </c>
      <c r="K488" s="104">
        <f>SUM('เลย '!AN50)</f>
        <v>605237.39999999991</v>
      </c>
      <c r="L488" s="105">
        <f>'เลย '!AO50</f>
        <v>295548.58999999997</v>
      </c>
      <c r="M488" s="105">
        <f>'เลย '!AP50</f>
        <v>290398.95</v>
      </c>
      <c r="N488" s="101"/>
      <c r="O488" s="101"/>
      <c r="P488" s="101"/>
      <c r="Q488" s="93">
        <f t="shared" si="17"/>
        <v>5149.6399999999558</v>
      </c>
      <c r="R488" s="94">
        <f t="shared" si="18"/>
        <v>141.27561663479921</v>
      </c>
    </row>
    <row r="489" spans="1:18" x14ac:dyDescent="0.55000000000000004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353998.56</v>
      </c>
      <c r="K489" s="104">
        <f>SUM('เลย '!AN51)</f>
        <v>429056.60000000003</v>
      </c>
      <c r="L489" s="105">
        <f>'เลย '!AO51</f>
        <v>354255</v>
      </c>
      <c r="M489" s="105">
        <f>'เลย '!AP51</f>
        <v>302530.11</v>
      </c>
      <c r="N489" s="101"/>
      <c r="O489" s="101"/>
      <c r="P489" s="101"/>
      <c r="Q489" s="93">
        <f t="shared" si="17"/>
        <v>51724.890000000014</v>
      </c>
      <c r="R489" s="94">
        <f t="shared" si="18"/>
        <v>196.69905607995557</v>
      </c>
    </row>
    <row r="490" spans="1:18" s="112" customFormat="1" x14ac:dyDescent="0.55000000000000004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5727710.9700000007</v>
      </c>
      <c r="K490" s="109">
        <f>SUM(K479:K489)</f>
        <v>6025047.9800000004</v>
      </c>
      <c r="L490" s="109">
        <f>SUM(L479:L489)</f>
        <v>4575204.6499999994</v>
      </c>
      <c r="M490" s="109">
        <f>SUM(M479:M489)</f>
        <v>3872841.1399999997</v>
      </c>
      <c r="N490" s="107">
        <v>10</v>
      </c>
      <c r="O490" s="107">
        <v>10</v>
      </c>
      <c r="P490" s="107">
        <f>N490-O490</f>
        <v>0</v>
      </c>
      <c r="Q490" s="110">
        <f t="shared" si="17"/>
        <v>702363.50999999978</v>
      </c>
      <c r="R490" s="111">
        <f>L490/H490</f>
        <v>152.96060479422283</v>
      </c>
    </row>
    <row r="491" spans="1:18" x14ac:dyDescent="0.55000000000000004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55000000000000004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449841.04</v>
      </c>
      <c r="K492" s="104">
        <f>SUM('เลย '!AN52)</f>
        <v>442492.25999999995</v>
      </c>
      <c r="L492" s="105">
        <f>'เลย '!AO52</f>
        <v>144812.78</v>
      </c>
      <c r="M492" s="105">
        <f>'เลย '!AP52</f>
        <v>212370.28999999998</v>
      </c>
      <c r="N492" s="101"/>
      <c r="O492" s="101"/>
      <c r="P492" s="101"/>
      <c r="Q492" s="93">
        <f t="shared" si="17"/>
        <v>-67557.50999999998</v>
      </c>
      <c r="R492" s="94">
        <f t="shared" si="18"/>
        <v>124.19620926243567</v>
      </c>
    </row>
    <row r="493" spans="1:18" x14ac:dyDescent="0.55000000000000004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342791.45</v>
      </c>
      <c r="K493" s="104">
        <f>SUM('เลย '!AN53)</f>
        <v>332800.89</v>
      </c>
      <c r="L493" s="105">
        <f>'เลย '!AO53</f>
        <v>120447.91</v>
      </c>
      <c r="M493" s="105">
        <f>'เลย '!AP53</f>
        <v>188117.45</v>
      </c>
      <c r="N493" s="101"/>
      <c r="O493" s="101"/>
      <c r="P493" s="101"/>
      <c r="Q493" s="93">
        <f t="shared" si="17"/>
        <v>-67669.540000000008</v>
      </c>
      <c r="R493" s="94">
        <f t="shared" si="18"/>
        <v>201.75529313232832</v>
      </c>
    </row>
    <row r="494" spans="1:18" x14ac:dyDescent="0.55000000000000004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150646.46</v>
      </c>
      <c r="K494" s="104">
        <f>SUM('เลย '!AN54)</f>
        <v>127937.23999999999</v>
      </c>
      <c r="L494" s="105">
        <f>'เลย '!AO54</f>
        <v>201793.48</v>
      </c>
      <c r="M494" s="105">
        <f>'เลย '!AP54</f>
        <v>339549.49</v>
      </c>
      <c r="N494" s="101"/>
      <c r="O494" s="101"/>
      <c r="P494" s="101"/>
      <c r="Q494" s="93">
        <f t="shared" si="17"/>
        <v>-137756.00999999998</v>
      </c>
      <c r="R494" s="94">
        <f t="shared" si="18"/>
        <v>105.21036496350365</v>
      </c>
    </row>
    <row r="495" spans="1:18" x14ac:dyDescent="0.55000000000000004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653953.88</v>
      </c>
      <c r="K495" s="104">
        <f>SUM('เลย '!AN55)</f>
        <v>663079.47</v>
      </c>
      <c r="L495" s="105">
        <f>'เลย '!AO55</f>
        <v>350333.8</v>
      </c>
      <c r="M495" s="105">
        <f>'เลย '!AP55</f>
        <v>436321.09</v>
      </c>
      <c r="N495" s="101"/>
      <c r="O495" s="101"/>
      <c r="P495" s="101"/>
      <c r="Q495" s="93">
        <f t="shared" si="17"/>
        <v>-85987.290000000037</v>
      </c>
      <c r="R495" s="94">
        <f t="shared" si="18"/>
        <v>91.423225469728592</v>
      </c>
    </row>
    <row r="496" spans="1:18" x14ac:dyDescent="0.55000000000000004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373709.82</v>
      </c>
      <c r="K496" s="104">
        <f>SUM('เลย '!AN56)</f>
        <v>361349.49</v>
      </c>
      <c r="L496" s="105">
        <f>'เลย '!AO56</f>
        <v>239392</v>
      </c>
      <c r="M496" s="105">
        <f>'เลย '!AP56</f>
        <v>466850.88999999996</v>
      </c>
      <c r="N496" s="101"/>
      <c r="O496" s="101"/>
      <c r="P496" s="101"/>
      <c r="Q496" s="93">
        <f t="shared" si="17"/>
        <v>-227458.88999999996</v>
      </c>
      <c r="R496" s="94">
        <f t="shared" si="18"/>
        <v>55.197602029052341</v>
      </c>
    </row>
    <row r="497" spans="1:18" x14ac:dyDescent="0.55000000000000004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201780.54</v>
      </c>
      <c r="K497" s="104">
        <f>SUM('เลย '!AN57)</f>
        <v>214590.90000000002</v>
      </c>
      <c r="L497" s="105">
        <f>'เลย '!AO57</f>
        <v>206665.81</v>
      </c>
      <c r="M497" s="105">
        <f>'เลย '!AP57</f>
        <v>356865.35</v>
      </c>
      <c r="N497" s="101"/>
      <c r="O497" s="101"/>
      <c r="P497" s="101"/>
      <c r="Q497" s="93">
        <f t="shared" si="17"/>
        <v>-150199.53999999998</v>
      </c>
      <c r="R497" s="94">
        <f t="shared" si="18"/>
        <v>93.260744584837539</v>
      </c>
    </row>
    <row r="498" spans="1:18" x14ac:dyDescent="0.55000000000000004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170933.41</v>
      </c>
      <c r="K498" s="104">
        <f>SUM('เลย '!AN58)</f>
        <v>163599.65</v>
      </c>
      <c r="L498" s="105">
        <f>'เลย '!AO58</f>
        <v>35262.82</v>
      </c>
      <c r="M498" s="105">
        <f>'เลย '!AP58</f>
        <v>193893.91000000003</v>
      </c>
      <c r="N498" s="101"/>
      <c r="O498" s="101"/>
      <c r="P498" s="101"/>
      <c r="Q498" s="93">
        <f t="shared" si="17"/>
        <v>-158631.09000000003</v>
      </c>
      <c r="R498" s="94">
        <f t="shared" si="18"/>
        <v>18.687239003709593</v>
      </c>
    </row>
    <row r="499" spans="1:18" x14ac:dyDescent="0.55000000000000004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218765.38</v>
      </c>
      <c r="K499" s="104">
        <f>SUM('เลย '!AN59)</f>
        <v>235921.13</v>
      </c>
      <c r="L499" s="105">
        <f>'เลย '!AO59</f>
        <v>170325.45</v>
      </c>
      <c r="M499" s="105">
        <f>'เลย '!AP59</f>
        <v>312356.49</v>
      </c>
      <c r="N499" s="101"/>
      <c r="O499" s="101"/>
      <c r="P499" s="101"/>
      <c r="Q499" s="93">
        <f t="shared" si="17"/>
        <v>-142031.03999999998</v>
      </c>
      <c r="R499" s="94">
        <f t="shared" si="18"/>
        <v>89.082348326359835</v>
      </c>
    </row>
    <row r="500" spans="1:18" x14ac:dyDescent="0.55000000000000004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112507.28</v>
      </c>
      <c r="K500" s="104">
        <f>SUM('เลย '!AN60)</f>
        <v>68923.28</v>
      </c>
      <c r="L500" s="105">
        <f>'เลย '!AO60</f>
        <v>321365.96000000002</v>
      </c>
      <c r="M500" s="105">
        <f>'เลย '!AP60</f>
        <v>472227.21</v>
      </c>
      <c r="N500" s="101"/>
      <c r="O500" s="101"/>
      <c r="P500" s="101"/>
      <c r="Q500" s="93">
        <f t="shared" si="17"/>
        <v>-150861.25</v>
      </c>
      <c r="R500" s="94">
        <f t="shared" si="18"/>
        <v>66.576747462191847</v>
      </c>
    </row>
    <row r="501" spans="1:18" x14ac:dyDescent="0.55000000000000004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749412.81</v>
      </c>
      <c r="K501" s="104">
        <f>SUM('เลย '!AN61)</f>
        <v>759804.47000000009</v>
      </c>
      <c r="L501" s="105">
        <f>'เลย '!AO61</f>
        <v>218441.07</v>
      </c>
      <c r="M501" s="105">
        <f>'เลย '!AP61</f>
        <v>462819.77999999997</v>
      </c>
      <c r="N501" s="101"/>
      <c r="O501" s="101"/>
      <c r="P501" s="101"/>
      <c r="Q501" s="93">
        <f t="shared" si="17"/>
        <v>-244378.70999999996</v>
      </c>
      <c r="R501" s="94">
        <f t="shared" si="18"/>
        <v>42.2108347826087</v>
      </c>
    </row>
    <row r="502" spans="1:18" x14ac:dyDescent="0.55000000000000004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150109.44</v>
      </c>
      <c r="K502" s="104">
        <f>SUM('เลย '!AN62)</f>
        <v>149396.44</v>
      </c>
      <c r="L502" s="105">
        <f>'เลย '!AO62</f>
        <v>258500.85</v>
      </c>
      <c r="M502" s="105">
        <f>'เลย '!AP62</f>
        <v>380384.12999999995</v>
      </c>
      <c r="N502" s="101"/>
      <c r="O502" s="101"/>
      <c r="P502" s="101"/>
      <c r="Q502" s="93">
        <f t="shared" si="17"/>
        <v>-121883.27999999994</v>
      </c>
      <c r="R502" s="94">
        <f t="shared" si="18"/>
        <v>78.979789184234647</v>
      </c>
    </row>
    <row r="503" spans="1:18" x14ac:dyDescent="0.55000000000000004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91355.59</v>
      </c>
      <c r="K503" s="104">
        <f>SUM('เลย '!AN63)</f>
        <v>52624.69</v>
      </c>
      <c r="L503" s="105">
        <f>'เลย '!AO63</f>
        <v>238402.4</v>
      </c>
      <c r="M503" s="105">
        <f>'เลย '!AP63</f>
        <v>323640.06999999995</v>
      </c>
      <c r="N503" s="101"/>
      <c r="O503" s="101"/>
      <c r="P503" s="101"/>
      <c r="Q503" s="93">
        <f t="shared" si="17"/>
        <v>-85237.669999999955</v>
      </c>
      <c r="R503" s="94">
        <f t="shared" si="18"/>
        <v>119.92072434607645</v>
      </c>
    </row>
    <row r="504" spans="1:18" x14ac:dyDescent="0.55000000000000004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199853.56</v>
      </c>
      <c r="K504" s="104">
        <f>SUM('เลย '!AN64)</f>
        <v>176809.5</v>
      </c>
      <c r="L504" s="105">
        <f>'เลย '!AO64</f>
        <v>146967.25</v>
      </c>
      <c r="M504" s="105">
        <f>'เลย '!AP64</f>
        <v>272506.93</v>
      </c>
      <c r="N504" s="101"/>
      <c r="O504" s="101"/>
      <c r="P504" s="101"/>
      <c r="Q504" s="93">
        <f t="shared" si="17"/>
        <v>-125539.68</v>
      </c>
      <c r="R504" s="94">
        <f t="shared" si="18"/>
        <v>98.174515698062791</v>
      </c>
    </row>
    <row r="505" spans="1:18" s="112" customFormat="1" x14ac:dyDescent="0.55000000000000004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3865660.6599999997</v>
      </c>
      <c r="K505" s="109">
        <f>SUM(K491:K504)</f>
        <v>3749329.4099999997</v>
      </c>
      <c r="L505" s="109">
        <f>SUM(L491:L504)</f>
        <v>2652711.58</v>
      </c>
      <c r="M505" s="109">
        <f>SUM(M491:M504)</f>
        <v>4417903.0799999991</v>
      </c>
      <c r="N505" s="107">
        <v>13</v>
      </c>
      <c r="O505" s="107">
        <v>13</v>
      </c>
      <c r="P505" s="107">
        <f>N505-O505</f>
        <v>0</v>
      </c>
      <c r="Q505" s="110">
        <f t="shared" si="17"/>
        <v>-1765191.4999999991</v>
      </c>
      <c r="R505" s="111">
        <f>L505/H505</f>
        <v>76.612608808664262</v>
      </c>
    </row>
    <row r="506" spans="1:18" x14ac:dyDescent="0.55000000000000004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55000000000000004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447588.78</v>
      </c>
      <c r="K507" s="104">
        <f>SUM('เลย '!AN65)</f>
        <v>445221.52</v>
      </c>
      <c r="L507" s="105">
        <f>'เลย '!AO65</f>
        <v>357768.21</v>
      </c>
      <c r="M507" s="105">
        <f>'เลย '!AP65</f>
        <v>373878.86</v>
      </c>
      <c r="N507" s="101"/>
      <c r="O507" s="101"/>
      <c r="P507" s="101"/>
      <c r="Q507" s="93">
        <f t="shared" si="17"/>
        <v>-16110.649999999965</v>
      </c>
      <c r="R507" s="94">
        <f t="shared" si="18"/>
        <v>281.48560975609757</v>
      </c>
    </row>
    <row r="508" spans="1:18" x14ac:dyDescent="0.55000000000000004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585211.46</v>
      </c>
      <c r="K508" s="104">
        <f>SUM('เลย '!AN66)</f>
        <v>600164.35</v>
      </c>
      <c r="L508" s="105">
        <f>'เลย '!AO66</f>
        <v>271050.38</v>
      </c>
      <c r="M508" s="105">
        <f>'เลย '!AP66</f>
        <v>305806.67</v>
      </c>
      <c r="N508" s="101"/>
      <c r="O508" s="101"/>
      <c r="P508" s="101"/>
      <c r="Q508" s="93">
        <f t="shared" si="17"/>
        <v>-34756.289999999979</v>
      </c>
      <c r="R508" s="94">
        <f t="shared" si="18"/>
        <v>198.57170695970697</v>
      </c>
    </row>
    <row r="509" spans="1:18" x14ac:dyDescent="0.55000000000000004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428249.81</v>
      </c>
      <c r="K509" s="104">
        <f>SUM('เลย '!AN67)</f>
        <v>471739.92000000004</v>
      </c>
      <c r="L509" s="105">
        <f>'เลย '!AO67</f>
        <v>305650.55</v>
      </c>
      <c r="M509" s="105">
        <f>'เลย '!AP67</f>
        <v>365369.08</v>
      </c>
      <c r="N509" s="101"/>
      <c r="O509" s="101"/>
      <c r="P509" s="101"/>
      <c r="Q509" s="93">
        <f t="shared" si="17"/>
        <v>-59718.530000000028</v>
      </c>
      <c r="R509" s="94">
        <f t="shared" si="18"/>
        <v>115.90843761850587</v>
      </c>
    </row>
    <row r="510" spans="1:18" x14ac:dyDescent="0.55000000000000004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234149.95</v>
      </c>
      <c r="K510" s="104">
        <f>SUM('เลย '!AN68)</f>
        <v>265478.34000000003</v>
      </c>
      <c r="L510" s="105">
        <f>'เลย '!AO68</f>
        <v>320877.61</v>
      </c>
      <c r="M510" s="105">
        <f>'เลย '!AP68</f>
        <v>386460.39999999997</v>
      </c>
      <c r="N510" s="101"/>
      <c r="O510" s="101"/>
      <c r="P510" s="101"/>
      <c r="Q510" s="93">
        <f t="shared" si="17"/>
        <v>-65582.789999999979</v>
      </c>
      <c r="R510" s="94">
        <f t="shared" si="18"/>
        <v>274.2543675213675</v>
      </c>
    </row>
    <row r="511" spans="1:18" x14ac:dyDescent="0.55000000000000004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238596.21</v>
      </c>
      <c r="K511" s="104">
        <f>SUM('เลย '!AN69)</f>
        <v>232024.25999999998</v>
      </c>
      <c r="L511" s="105">
        <f>'เลย '!AO69</f>
        <v>157138.88</v>
      </c>
      <c r="M511" s="105">
        <f>'เลย '!AP69</f>
        <v>210501.61000000002</v>
      </c>
      <c r="N511" s="101"/>
      <c r="O511" s="101"/>
      <c r="P511" s="101"/>
      <c r="Q511" s="93">
        <f t="shared" si="17"/>
        <v>-53362.73000000001</v>
      </c>
      <c r="R511" s="94">
        <f t="shared" si="18"/>
        <v>176.16466367713005</v>
      </c>
    </row>
    <row r="512" spans="1:18" s="112" customFormat="1" x14ac:dyDescent="0.55000000000000004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1933796.21</v>
      </c>
      <c r="K512" s="109">
        <f>SUM(K506:K511)</f>
        <v>2014628.3900000001</v>
      </c>
      <c r="L512" s="109">
        <f>SUM(L506:L511)</f>
        <v>1412485.63</v>
      </c>
      <c r="M512" s="109">
        <f>SUM(M506:M511)</f>
        <v>1642016.62</v>
      </c>
      <c r="N512" s="107">
        <v>5</v>
      </c>
      <c r="O512" s="107">
        <v>5</v>
      </c>
      <c r="P512" s="107">
        <f>N512-O512</f>
        <v>0</v>
      </c>
      <c r="Q512" s="110">
        <f t="shared" si="17"/>
        <v>-229530.99000000022</v>
      </c>
      <c r="R512" s="111">
        <f>L512/H512</f>
        <v>192.56791138377639</v>
      </c>
    </row>
    <row r="513" spans="1:18" x14ac:dyDescent="0.55000000000000004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55000000000000004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92127.65</v>
      </c>
      <c r="K514" s="104">
        <f>SUM('เลย '!AN70)</f>
        <v>161130.34999999998</v>
      </c>
      <c r="L514" s="105">
        <f>'เลย '!AO70</f>
        <v>334095.63</v>
      </c>
      <c r="M514" s="105">
        <f>'เลย '!AP70</f>
        <v>338424.79</v>
      </c>
      <c r="N514" s="101"/>
      <c r="O514" s="101"/>
      <c r="P514" s="101"/>
      <c r="Q514" s="93">
        <f t="shared" si="17"/>
        <v>-4329.1599999999744</v>
      </c>
      <c r="R514" s="94">
        <f t="shared" si="18"/>
        <v>153.39560606060607</v>
      </c>
    </row>
    <row r="515" spans="1:18" x14ac:dyDescent="0.55000000000000004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789727.58</v>
      </c>
      <c r="K515" s="104">
        <f>SUM('เลย '!AN71)</f>
        <v>623130.02</v>
      </c>
      <c r="L515" s="105">
        <f>'เลย '!AO71</f>
        <v>259482.74</v>
      </c>
      <c r="M515" s="105">
        <f>'เลย '!AP71</f>
        <v>643141.58000000007</v>
      </c>
      <c r="N515" s="101"/>
      <c r="O515" s="101"/>
      <c r="P515" s="101"/>
      <c r="Q515" s="93">
        <f t="shared" si="17"/>
        <v>-383658.84000000008</v>
      </c>
      <c r="R515" s="94">
        <f t="shared" si="18"/>
        <v>65.908747777495549</v>
      </c>
    </row>
    <row r="516" spans="1:18" x14ac:dyDescent="0.55000000000000004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309410.65999999997</v>
      </c>
      <c r="K516" s="104">
        <f>SUM('เลย '!AN72)</f>
        <v>243499.55</v>
      </c>
      <c r="L516" s="105">
        <f>'เลย '!AO72</f>
        <v>286833.74</v>
      </c>
      <c r="M516" s="105">
        <f>'เลย '!AP72</f>
        <v>253611.04</v>
      </c>
      <c r="N516" s="101"/>
      <c r="O516" s="101"/>
      <c r="P516" s="101"/>
      <c r="Q516" s="93">
        <f t="shared" si="17"/>
        <v>33222.699999999983</v>
      </c>
      <c r="R516" s="94">
        <f t="shared" si="18"/>
        <v>182.11666031746032</v>
      </c>
    </row>
    <row r="517" spans="1:18" x14ac:dyDescent="0.55000000000000004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177922.16</v>
      </c>
      <c r="K517" s="104">
        <f>SUM('เลย '!AN73)</f>
        <v>80834.11</v>
      </c>
      <c r="L517" s="105">
        <f>'เลย '!AO73</f>
        <v>411110.48</v>
      </c>
      <c r="M517" s="105">
        <f>'เลย '!AP73</f>
        <v>397759.34</v>
      </c>
      <c r="N517" s="101"/>
      <c r="O517" s="101"/>
      <c r="P517" s="101"/>
      <c r="Q517" s="93">
        <f t="shared" si="17"/>
        <v>13351.139999999956</v>
      </c>
      <c r="R517" s="94">
        <f t="shared" si="18"/>
        <v>288.49858245614035</v>
      </c>
    </row>
    <row r="518" spans="1:18" x14ac:dyDescent="0.55000000000000004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130738.4</v>
      </c>
      <c r="K518" s="104">
        <f>SUM('เลย '!AN74)</f>
        <v>109633.44</v>
      </c>
      <c r="L518" s="105">
        <f>'เลย '!AO74</f>
        <v>338826.89</v>
      </c>
      <c r="M518" s="105">
        <f>'เลย '!AP74</f>
        <v>345588.51</v>
      </c>
      <c r="N518" s="101"/>
      <c r="O518" s="101"/>
      <c r="P518" s="101"/>
      <c r="Q518" s="93">
        <f t="shared" si="17"/>
        <v>-6761.6199999999953</v>
      </c>
      <c r="R518" s="94">
        <f t="shared" si="18"/>
        <v>178.98937665081883</v>
      </c>
    </row>
    <row r="519" spans="1:18" x14ac:dyDescent="0.55000000000000004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491487.01</v>
      </c>
      <c r="K519" s="104">
        <f>SUM('เลย '!AN75)</f>
        <v>430650.95999999996</v>
      </c>
      <c r="L519" s="105">
        <f>'เลย '!AO75</f>
        <v>432026.33</v>
      </c>
      <c r="M519" s="105">
        <f>'เลย '!AP75</f>
        <v>501262.11</v>
      </c>
      <c r="N519" s="101"/>
      <c r="O519" s="101"/>
      <c r="P519" s="101"/>
      <c r="Q519" s="93">
        <f t="shared" ref="Q519:Q582" si="19">L519-M519</f>
        <v>-69235.77999999997</v>
      </c>
      <c r="R519" s="94">
        <f t="shared" ref="R519:R581" si="20">L519/H519</f>
        <v>170.96411950929956</v>
      </c>
    </row>
    <row r="520" spans="1:18" s="112" customFormat="1" x14ac:dyDescent="0.55000000000000004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1991413.4599999997</v>
      </c>
      <c r="K520" s="109">
        <f>SUM(K513:K519)</f>
        <v>1648878.43</v>
      </c>
      <c r="L520" s="109">
        <f>SUM(L513:L519)</f>
        <v>2062375.81</v>
      </c>
      <c r="M520" s="109">
        <f>SUM(M513:M519)</f>
        <v>2479787.37</v>
      </c>
      <c r="N520" s="107">
        <v>6</v>
      </c>
      <c r="O520" s="107">
        <v>6</v>
      </c>
      <c r="P520" s="107">
        <f>N520-O520</f>
        <v>0</v>
      </c>
      <c r="Q520" s="110">
        <f t="shared" si="19"/>
        <v>-417411.56000000006</v>
      </c>
      <c r="R520" s="111">
        <f>L520/H520</f>
        <v>152.37353601773182</v>
      </c>
    </row>
    <row r="521" spans="1:18" x14ac:dyDescent="0.55000000000000004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55000000000000004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312609.73</v>
      </c>
      <c r="K522" s="104">
        <f>SUM('เลย '!AN76)</f>
        <v>251179.91</v>
      </c>
      <c r="L522" s="105">
        <f>'เลย '!AO76</f>
        <v>241319.17</v>
      </c>
      <c r="M522" s="105">
        <f>'เลย '!AP76</f>
        <v>174941.67</v>
      </c>
      <c r="N522" s="101"/>
      <c r="O522" s="101"/>
      <c r="P522" s="101"/>
      <c r="Q522" s="93">
        <f t="shared" si="19"/>
        <v>66377.5</v>
      </c>
      <c r="R522" s="94">
        <f t="shared" si="20"/>
        <v>134.21533370411569</v>
      </c>
    </row>
    <row r="523" spans="1:18" x14ac:dyDescent="0.55000000000000004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266623.83</v>
      </c>
      <c r="K523" s="104">
        <f>SUM('เลย '!AN77)</f>
        <v>282093.83</v>
      </c>
      <c r="L523" s="105">
        <f>'เลย '!AO77</f>
        <v>263626.69</v>
      </c>
      <c r="M523" s="105">
        <f>'เลย '!AP77</f>
        <v>147903.23000000001</v>
      </c>
      <c r="N523" s="101"/>
      <c r="O523" s="101"/>
      <c r="P523" s="101"/>
      <c r="Q523" s="93">
        <f t="shared" si="19"/>
        <v>115723.45999999999</v>
      </c>
      <c r="R523" s="94">
        <f t="shared" si="20"/>
        <v>112.6128534814182</v>
      </c>
    </row>
    <row r="524" spans="1:18" x14ac:dyDescent="0.55000000000000004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172678.47</v>
      </c>
      <c r="K524" s="104">
        <f>SUM('เลย '!AN78)</f>
        <v>152030.22</v>
      </c>
      <c r="L524" s="105">
        <f>'เลย '!AO78</f>
        <v>358481.05</v>
      </c>
      <c r="M524" s="105">
        <f>'เลย '!AP78</f>
        <v>325739.95</v>
      </c>
      <c r="N524" s="101"/>
      <c r="O524" s="101"/>
      <c r="P524" s="101"/>
      <c r="Q524" s="93">
        <f t="shared" si="19"/>
        <v>32741.099999999977</v>
      </c>
      <c r="R524" s="94">
        <f t="shared" si="20"/>
        <v>124.04188581314878</v>
      </c>
    </row>
    <row r="525" spans="1:18" x14ac:dyDescent="0.55000000000000004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577898.31999999995</v>
      </c>
      <c r="K525" s="104">
        <f>SUM('เลย '!AN79)</f>
        <v>618432.87</v>
      </c>
      <c r="L525" s="105">
        <f>'เลย '!AO79</f>
        <v>297595.26</v>
      </c>
      <c r="M525" s="105">
        <f>'เลย '!AP79</f>
        <v>257981.94</v>
      </c>
      <c r="N525" s="101"/>
      <c r="O525" s="101"/>
      <c r="P525" s="101"/>
      <c r="Q525" s="93">
        <f t="shared" si="19"/>
        <v>39613.320000000007</v>
      </c>
      <c r="R525" s="94">
        <f t="shared" si="20"/>
        <v>122.66910964550701</v>
      </c>
    </row>
    <row r="526" spans="1:18" x14ac:dyDescent="0.55000000000000004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854063.18</v>
      </c>
      <c r="K526" s="104">
        <f>SUM('เลย '!AN80)</f>
        <v>852995.18</v>
      </c>
      <c r="L526" s="105">
        <f>'เลย '!AO80</f>
        <v>207675.82</v>
      </c>
      <c r="M526" s="105">
        <f>'เลย '!AP80</f>
        <v>99619.97</v>
      </c>
      <c r="N526" s="101"/>
      <c r="O526" s="101"/>
      <c r="P526" s="101"/>
      <c r="Q526" s="93">
        <f t="shared" si="19"/>
        <v>108055.85</v>
      </c>
      <c r="R526" s="94">
        <f t="shared" si="20"/>
        <v>49.294046997389039</v>
      </c>
    </row>
    <row r="527" spans="1:18" x14ac:dyDescent="0.55000000000000004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574351.37</v>
      </c>
      <c r="K527" s="104">
        <f>SUM('เลย '!AN81)</f>
        <v>574579.67999999993</v>
      </c>
      <c r="L527" s="105">
        <f>'เลย '!AO81</f>
        <v>328567.87</v>
      </c>
      <c r="M527" s="105">
        <f>'เลย '!AP81</f>
        <v>344726.16</v>
      </c>
      <c r="N527" s="101"/>
      <c r="O527" s="101"/>
      <c r="P527" s="101"/>
      <c r="Q527" s="93">
        <f t="shared" si="19"/>
        <v>-16158.289999999979</v>
      </c>
      <c r="R527" s="94">
        <f t="shared" si="20"/>
        <v>123.33628753753753</v>
      </c>
    </row>
    <row r="528" spans="1:18" x14ac:dyDescent="0.55000000000000004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85078.03</v>
      </c>
      <c r="K528" s="104">
        <f>SUM('เลย '!AN82)</f>
        <v>65129.149999999994</v>
      </c>
      <c r="L528" s="105">
        <f>'เลย '!AO82</f>
        <v>177277.81</v>
      </c>
      <c r="M528" s="105">
        <f>'เลย '!AP82</f>
        <v>208726.59</v>
      </c>
      <c r="N528" s="101"/>
      <c r="O528" s="101"/>
      <c r="P528" s="101"/>
      <c r="Q528" s="93">
        <f t="shared" si="19"/>
        <v>-31448.78</v>
      </c>
      <c r="R528" s="94">
        <f t="shared" si="20"/>
        <v>276.13366043613706</v>
      </c>
    </row>
    <row r="529" spans="1:18" x14ac:dyDescent="0.55000000000000004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415307.76</v>
      </c>
      <c r="K529" s="104">
        <f>SUM('เลย '!AN83)</f>
        <v>403318.44</v>
      </c>
      <c r="L529" s="105">
        <f>'เลย '!AO83</f>
        <v>136380.41</v>
      </c>
      <c r="M529" s="105">
        <f>'เลย '!AP83</f>
        <v>145351.66</v>
      </c>
      <c r="N529" s="101"/>
      <c r="O529" s="101"/>
      <c r="P529" s="101"/>
      <c r="Q529" s="93">
        <f t="shared" si="19"/>
        <v>-8971.25</v>
      </c>
      <c r="R529" s="94">
        <f t="shared" si="20"/>
        <v>194.55122681883026</v>
      </c>
    </row>
    <row r="530" spans="1:18" x14ac:dyDescent="0.55000000000000004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313860.07</v>
      </c>
      <c r="K530" s="104">
        <f>SUM('เลย '!AN84)</f>
        <v>280495.44</v>
      </c>
      <c r="L530" s="105">
        <f>'เลย '!AO84</f>
        <v>180057.75</v>
      </c>
      <c r="M530" s="105">
        <f>'เลย '!AP84</f>
        <v>276828.82999999996</v>
      </c>
      <c r="N530" s="101"/>
      <c r="O530" s="101"/>
      <c r="P530" s="101"/>
      <c r="Q530" s="93">
        <f t="shared" si="19"/>
        <v>-96771.079999999958</v>
      </c>
      <c r="R530" s="94">
        <f t="shared" si="20"/>
        <v>224.23132004981321</v>
      </c>
    </row>
    <row r="531" spans="1:18" s="112" customFormat="1" x14ac:dyDescent="0.55000000000000004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3572470.7600000002</v>
      </c>
      <c r="K531" s="109">
        <f>SUM(K521:K530)</f>
        <v>3480254.72</v>
      </c>
      <c r="L531" s="109">
        <f>SUM(L521:L530)</f>
        <v>2190981.83</v>
      </c>
      <c r="M531" s="109">
        <f>SUM(M521:M530)</f>
        <v>1981820</v>
      </c>
      <c r="N531" s="107">
        <v>9</v>
      </c>
      <c r="O531" s="107">
        <v>9</v>
      </c>
      <c r="P531" s="107">
        <f>N531-O531</f>
        <v>0</v>
      </c>
      <c r="Q531" s="110">
        <f t="shared" si="19"/>
        <v>209161.83000000007</v>
      </c>
      <c r="R531" s="111">
        <f>L531/H531</f>
        <v>118.57245535231085</v>
      </c>
    </row>
    <row r="532" spans="1:18" x14ac:dyDescent="0.55000000000000004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55000000000000004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461156.28</v>
      </c>
      <c r="K533" s="104">
        <f>SUM('เลย '!AN85)</f>
        <v>519171.41000000003</v>
      </c>
      <c r="L533" s="105">
        <f>'เลย '!AO85</f>
        <v>442813.11</v>
      </c>
      <c r="M533" s="105">
        <f>'เลย '!AP85</f>
        <v>375683.32999999996</v>
      </c>
      <c r="N533" s="101"/>
      <c r="O533" s="101"/>
      <c r="P533" s="101"/>
      <c r="Q533" s="93">
        <f t="shared" si="19"/>
        <v>67129.780000000028</v>
      </c>
      <c r="R533" s="94">
        <f t="shared" si="20"/>
        <v>119.42101132686084</v>
      </c>
    </row>
    <row r="534" spans="1:18" x14ac:dyDescent="0.55000000000000004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561343.6</v>
      </c>
      <c r="K534" s="104">
        <f>SUM('เลย '!AN86)</f>
        <v>665470.66999999993</v>
      </c>
      <c r="L534" s="105">
        <f>'เลย '!AO86</f>
        <v>369387.6</v>
      </c>
      <c r="M534" s="105">
        <f>'เลย '!AP86</f>
        <v>526182.65</v>
      </c>
      <c r="N534" s="101"/>
      <c r="O534" s="101"/>
      <c r="P534" s="101"/>
      <c r="Q534" s="93">
        <f t="shared" si="19"/>
        <v>-156795.05000000005</v>
      </c>
      <c r="R534" s="94">
        <f t="shared" si="20"/>
        <v>48.141222468395668</v>
      </c>
    </row>
    <row r="535" spans="1:18" x14ac:dyDescent="0.55000000000000004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1227563.69</v>
      </c>
      <c r="K535" s="104">
        <f>SUM('เลย '!AN87)</f>
        <v>1346237</v>
      </c>
      <c r="L535" s="105">
        <f>'เลย '!AO87</f>
        <v>404728.02</v>
      </c>
      <c r="M535" s="105">
        <f>'เลย '!AP87</f>
        <v>604445.22</v>
      </c>
      <c r="N535" s="101"/>
      <c r="O535" s="101"/>
      <c r="P535" s="101"/>
      <c r="Q535" s="93">
        <f t="shared" si="19"/>
        <v>-199717.19999999995</v>
      </c>
      <c r="R535" s="94">
        <f t="shared" si="20"/>
        <v>58.520534991324467</v>
      </c>
    </row>
    <row r="536" spans="1:18" x14ac:dyDescent="0.55000000000000004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639561.67000000004</v>
      </c>
      <c r="K536" s="104">
        <f>SUM('เลย '!AN88)</f>
        <v>451483.28</v>
      </c>
      <c r="L536" s="105">
        <f>'เลย '!AO88</f>
        <v>320746</v>
      </c>
      <c r="M536" s="105">
        <f>'เลย '!AP88</f>
        <v>311411.11</v>
      </c>
      <c r="N536" s="101"/>
      <c r="O536" s="101"/>
      <c r="P536" s="101"/>
      <c r="Q536" s="93">
        <f t="shared" si="19"/>
        <v>9334.890000000014</v>
      </c>
      <c r="R536" s="94">
        <f t="shared" si="20"/>
        <v>64.797171717171722</v>
      </c>
    </row>
    <row r="537" spans="1:18" x14ac:dyDescent="0.55000000000000004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257208.86</v>
      </c>
      <c r="K537" s="104">
        <f>SUM('เลย '!AN89)</f>
        <v>700300.12</v>
      </c>
      <c r="L537" s="105">
        <f>'เลย '!AO89</f>
        <v>186995</v>
      </c>
      <c r="M537" s="105">
        <f>'เลย '!AP89</f>
        <v>376096</v>
      </c>
      <c r="N537" s="101"/>
      <c r="O537" s="101"/>
      <c r="P537" s="101"/>
      <c r="Q537" s="93">
        <f t="shared" si="19"/>
        <v>-189101</v>
      </c>
      <c r="R537" s="94">
        <f t="shared" si="20"/>
        <v>48.244324045407637</v>
      </c>
    </row>
    <row r="538" spans="1:18" x14ac:dyDescent="0.55000000000000004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234951.82</v>
      </c>
      <c r="K538" s="104">
        <f>SUM('เลย '!AN90)</f>
        <v>35406.169999999984</v>
      </c>
      <c r="L538" s="105">
        <f>'เลย '!AO90</f>
        <v>173051.59999999998</v>
      </c>
      <c r="M538" s="105">
        <f>'เลย '!AP90</f>
        <v>219912.95</v>
      </c>
      <c r="N538" s="101"/>
      <c r="O538" s="101"/>
      <c r="P538" s="101"/>
      <c r="Q538" s="93">
        <f t="shared" si="19"/>
        <v>-46861.350000000035</v>
      </c>
      <c r="R538" s="94">
        <f t="shared" si="20"/>
        <v>93.33959007551239</v>
      </c>
    </row>
    <row r="539" spans="1:18" x14ac:dyDescent="0.55000000000000004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428766.59</v>
      </c>
      <c r="K539" s="104">
        <f>SUM('เลย '!AN91)</f>
        <v>571037.07999999996</v>
      </c>
      <c r="L539" s="105">
        <f>'เลย '!AO91</f>
        <v>756520.48</v>
      </c>
      <c r="M539" s="105">
        <f>'เลย '!AP91</f>
        <v>581579.66</v>
      </c>
      <c r="N539" s="101"/>
      <c r="O539" s="101"/>
      <c r="P539" s="101"/>
      <c r="Q539" s="93">
        <f t="shared" si="19"/>
        <v>174940.81999999995</v>
      </c>
      <c r="R539" s="94">
        <f t="shared" si="20"/>
        <v>125.31397714096406</v>
      </c>
    </row>
    <row r="540" spans="1:18" x14ac:dyDescent="0.55000000000000004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446651.32</v>
      </c>
      <c r="K540" s="104">
        <f>SUM('เลย '!AN92)</f>
        <v>283025.09999999998</v>
      </c>
      <c r="L540" s="105">
        <f>'เลย '!AO92</f>
        <v>352265</v>
      </c>
      <c r="M540" s="105">
        <f>'เลย '!AP92</f>
        <v>371873.17000000004</v>
      </c>
      <c r="N540" s="101"/>
      <c r="O540" s="101"/>
      <c r="P540" s="101"/>
      <c r="Q540" s="93">
        <f t="shared" si="19"/>
        <v>-19608.170000000042</v>
      </c>
      <c r="R540" s="94">
        <f t="shared" si="20"/>
        <v>209.93146603098927</v>
      </c>
    </row>
    <row r="541" spans="1:18" x14ac:dyDescent="0.55000000000000004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620193.4</v>
      </c>
      <c r="K541" s="104">
        <f>SUM('เลย '!AN93)</f>
        <v>434234.4</v>
      </c>
      <c r="L541" s="105">
        <f>'เลย '!AO93</f>
        <v>198244.61</v>
      </c>
      <c r="M541" s="105">
        <f>'เลย '!AP93</f>
        <v>222658.71</v>
      </c>
      <c r="N541" s="101"/>
      <c r="O541" s="101"/>
      <c r="P541" s="101"/>
      <c r="Q541" s="93">
        <f t="shared" si="19"/>
        <v>-24414.100000000006</v>
      </c>
      <c r="R541" s="94">
        <f t="shared" si="20"/>
        <v>56.625138531848037</v>
      </c>
    </row>
    <row r="542" spans="1:18" x14ac:dyDescent="0.55000000000000004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310426.3</v>
      </c>
      <c r="K542" s="104">
        <f>SUM('เลย '!AN94)</f>
        <v>267602.31</v>
      </c>
      <c r="L542" s="105">
        <f>'เลย '!AO94</f>
        <v>305232.03000000003</v>
      </c>
      <c r="M542" s="105">
        <f>'เลย '!AP94</f>
        <v>518289.23</v>
      </c>
      <c r="N542" s="101"/>
      <c r="O542" s="101"/>
      <c r="P542" s="101"/>
      <c r="Q542" s="93">
        <f t="shared" si="19"/>
        <v>-213057.19999999995</v>
      </c>
      <c r="R542" s="94">
        <f t="shared" si="20"/>
        <v>97.487074417119146</v>
      </c>
    </row>
    <row r="543" spans="1:18" x14ac:dyDescent="0.55000000000000004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326793.40000000002</v>
      </c>
      <c r="K543" s="104">
        <f>SUM('เลย '!AN95)</f>
        <v>336554.34</v>
      </c>
      <c r="L543" s="105">
        <f>'เลย '!AO95</f>
        <v>258098.43</v>
      </c>
      <c r="M543" s="105">
        <f>'เลย '!AP95</f>
        <v>271700.08999999997</v>
      </c>
      <c r="N543" s="101"/>
      <c r="O543" s="101"/>
      <c r="P543" s="101"/>
      <c r="Q543" s="93">
        <f t="shared" si="19"/>
        <v>-13601.659999999974</v>
      </c>
      <c r="R543" s="94">
        <f t="shared" si="20"/>
        <v>83.852641325536055</v>
      </c>
    </row>
    <row r="544" spans="1:18" x14ac:dyDescent="0.55000000000000004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345853.18</v>
      </c>
      <c r="K544" s="104">
        <f>SUM('เลย '!AN96)</f>
        <v>330524.55</v>
      </c>
      <c r="L544" s="105">
        <f>'เลย '!AO96</f>
        <v>237272.05</v>
      </c>
      <c r="M544" s="105">
        <f>'เลย '!AP96</f>
        <v>268362.88</v>
      </c>
      <c r="N544" s="101"/>
      <c r="O544" s="101"/>
      <c r="P544" s="101"/>
      <c r="Q544" s="93">
        <f t="shared" si="19"/>
        <v>-31090.830000000016</v>
      </c>
      <c r="R544" s="94">
        <f t="shared" si="20"/>
        <v>54.470167584940313</v>
      </c>
    </row>
    <row r="545" spans="1:18" x14ac:dyDescent="0.55000000000000004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397223.65</v>
      </c>
      <c r="K545" s="104">
        <f>SUM('เลย '!AN97)</f>
        <v>703420.39</v>
      </c>
      <c r="L545" s="105">
        <f>'เลย '!AO97</f>
        <v>253617</v>
      </c>
      <c r="M545" s="105">
        <f>'เลย '!AP97</f>
        <v>272384</v>
      </c>
      <c r="N545" s="101"/>
      <c r="O545" s="101"/>
      <c r="P545" s="101"/>
      <c r="Q545" s="93">
        <f t="shared" si="19"/>
        <v>-18767</v>
      </c>
      <c r="R545" s="94">
        <f t="shared" si="20"/>
        <v>45.451075268817206</v>
      </c>
    </row>
    <row r="546" spans="1:18" x14ac:dyDescent="0.55000000000000004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339447.53</v>
      </c>
      <c r="K546" s="104">
        <f>SUM('เลย '!AN98)</f>
        <v>450450.35000000003</v>
      </c>
      <c r="L546" s="105">
        <f>'เลย '!AO98</f>
        <v>463355.02</v>
      </c>
      <c r="M546" s="105">
        <f>'เลย '!AP98</f>
        <v>533694.21</v>
      </c>
      <c r="N546" s="101"/>
      <c r="O546" s="101"/>
      <c r="P546" s="101"/>
      <c r="Q546" s="93">
        <f t="shared" si="19"/>
        <v>-70339.189999999944</v>
      </c>
      <c r="R546" s="94">
        <f t="shared" si="20"/>
        <v>113.23436461388074</v>
      </c>
    </row>
    <row r="547" spans="1:18" x14ac:dyDescent="0.55000000000000004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1391943.86</v>
      </c>
      <c r="K547" s="104">
        <f>SUM('เลย '!AN99)</f>
        <v>1512519.4100000001</v>
      </c>
      <c r="L547" s="105">
        <f>'เลย '!AO99</f>
        <v>741754.71</v>
      </c>
      <c r="M547" s="105">
        <f>'เลย '!AP99</f>
        <v>909513.36</v>
      </c>
      <c r="N547" s="101"/>
      <c r="O547" s="101"/>
      <c r="P547" s="101"/>
      <c r="Q547" s="93">
        <f t="shared" si="19"/>
        <v>-167758.65000000002</v>
      </c>
      <c r="R547" s="94">
        <f t="shared" si="20"/>
        <v>125.40231783601014</v>
      </c>
    </row>
    <row r="548" spans="1:18" x14ac:dyDescent="0.55000000000000004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107309.54</v>
      </c>
      <c r="K548" s="104">
        <f>SUM('เลย '!AN100)</f>
        <v>-225153.62</v>
      </c>
      <c r="L548" s="105">
        <f>'เลย '!AO100</f>
        <v>22950.31</v>
      </c>
      <c r="M548" s="105">
        <f>'เลย '!AP100</f>
        <v>299502.75</v>
      </c>
      <c r="N548" s="101"/>
      <c r="O548" s="101"/>
      <c r="P548" s="101"/>
      <c r="Q548" s="93">
        <f t="shared" si="19"/>
        <v>-276552.44</v>
      </c>
      <c r="R548" s="94">
        <f t="shared" si="20"/>
        <v>7.1009622524752478</v>
      </c>
    </row>
    <row r="549" spans="1:18" x14ac:dyDescent="0.55000000000000004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176345.43</v>
      </c>
      <c r="K549" s="104">
        <f>SUM('เลย '!AN101)</f>
        <v>218837.66999999998</v>
      </c>
      <c r="L549" s="105">
        <f>'เลย '!AO101</f>
        <v>574494.96</v>
      </c>
      <c r="M549" s="105">
        <f>'เลย '!AP101</f>
        <v>583460.44000000006</v>
      </c>
      <c r="N549" s="101"/>
      <c r="O549" s="101"/>
      <c r="P549" s="101"/>
      <c r="Q549" s="93">
        <f t="shared" si="19"/>
        <v>-8965.4800000000978</v>
      </c>
      <c r="R549" s="94">
        <f t="shared" si="20"/>
        <v>123.76022404136147</v>
      </c>
    </row>
    <row r="550" spans="1:18" s="112" customFormat="1" x14ac:dyDescent="0.55000000000000004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8272740.1200000001</v>
      </c>
      <c r="K550" s="109">
        <f>SUM(K532:K549)</f>
        <v>8601120.629999999</v>
      </c>
      <c r="L550" s="109">
        <f>SUM(L532:L549)</f>
        <v>6061525.9299999988</v>
      </c>
      <c r="M550" s="109">
        <f>SUM(M532:M549)</f>
        <v>7246749.7600000007</v>
      </c>
      <c r="N550" s="107">
        <v>17</v>
      </c>
      <c r="O550" s="107">
        <v>17</v>
      </c>
      <c r="P550" s="107">
        <f>N550-O550</f>
        <v>0</v>
      </c>
      <c r="Q550" s="110">
        <f t="shared" si="19"/>
        <v>-1185223.8300000019</v>
      </c>
      <c r="R550" s="111">
        <f>L550/H550</f>
        <v>81.670811113057283</v>
      </c>
    </row>
    <row r="551" spans="1:18" x14ac:dyDescent="0.55000000000000004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55000000000000004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274000.87</v>
      </c>
      <c r="K552" s="104">
        <f>SUM('เลย '!AN102)</f>
        <v>157500.49000000002</v>
      </c>
      <c r="L552" s="105">
        <f>'เลย '!AO102</f>
        <v>247560.5</v>
      </c>
      <c r="M552" s="105">
        <f>'เลย '!AP102</f>
        <v>325505.88</v>
      </c>
      <c r="N552" s="101"/>
      <c r="O552" s="101"/>
      <c r="P552" s="101"/>
      <c r="Q552" s="93">
        <f t="shared" si="19"/>
        <v>-77945.38</v>
      </c>
      <c r="R552" s="94">
        <f t="shared" si="20"/>
        <v>98.472752585521079</v>
      </c>
    </row>
    <row r="553" spans="1:18" x14ac:dyDescent="0.55000000000000004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413218.78</v>
      </c>
      <c r="K553" s="104">
        <f>SUM('เลย '!AN103)</f>
        <v>437341.52</v>
      </c>
      <c r="L553" s="105">
        <f>'เลย '!AO103</f>
        <v>273789.83</v>
      </c>
      <c r="M553" s="105">
        <f>'เลย '!AP103</f>
        <v>165113.16999999998</v>
      </c>
      <c r="N553" s="101"/>
      <c r="O553" s="101"/>
      <c r="P553" s="101"/>
      <c r="Q553" s="93">
        <f t="shared" si="19"/>
        <v>108676.66000000003</v>
      </c>
      <c r="R553" s="94">
        <f t="shared" si="20"/>
        <v>50.739405114899931</v>
      </c>
    </row>
    <row r="554" spans="1:18" x14ac:dyDescent="0.55000000000000004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166727.07999999999</v>
      </c>
      <c r="K554" s="104">
        <f>SUM('เลย '!AN104)</f>
        <v>168939.56</v>
      </c>
      <c r="L554" s="105">
        <f>'เลย '!AO104</f>
        <v>518272.62</v>
      </c>
      <c r="M554" s="105">
        <f>'เลย '!AP104</f>
        <v>413985.44999999995</v>
      </c>
      <c r="N554" s="101"/>
      <c r="O554" s="101"/>
      <c r="P554" s="101"/>
      <c r="Q554" s="93">
        <f t="shared" si="19"/>
        <v>104287.17000000004</v>
      </c>
      <c r="R554" s="94">
        <f t="shared" si="20"/>
        <v>181.0875681341719</v>
      </c>
    </row>
    <row r="555" spans="1:18" x14ac:dyDescent="0.55000000000000004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232556.83</v>
      </c>
      <c r="K555" s="247">
        <f>SUM('เลย '!AN105)</f>
        <v>231818.47</v>
      </c>
      <c r="L555" s="105">
        <f>'เลย '!AO105</f>
        <v>181958.64</v>
      </c>
      <c r="M555" s="105">
        <f>'เลย '!AP105</f>
        <v>331090.90000000002</v>
      </c>
      <c r="N555" s="101"/>
      <c r="O555" s="101"/>
      <c r="P555" s="101"/>
      <c r="Q555" s="93">
        <f t="shared" si="19"/>
        <v>-149132.26</v>
      </c>
      <c r="R555" s="94">
        <f t="shared" si="20"/>
        <v>56.968891671884791</v>
      </c>
    </row>
    <row r="556" spans="1:18" x14ac:dyDescent="0.55000000000000004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242027.2</v>
      </c>
      <c r="K556" s="104">
        <f>SUM('เลย '!AN106)</f>
        <v>237240.71000000002</v>
      </c>
      <c r="L556" s="105">
        <f>'เลย '!AO106</f>
        <v>181106.26</v>
      </c>
      <c r="M556" s="105">
        <f>'เลย '!AP106</f>
        <v>320668.79999999999</v>
      </c>
      <c r="N556" s="101"/>
      <c r="O556" s="101"/>
      <c r="P556" s="101"/>
      <c r="Q556" s="93">
        <f t="shared" si="19"/>
        <v>-139562.53999999998</v>
      </c>
      <c r="R556" s="94">
        <f t="shared" si="20"/>
        <v>43.316493661803399</v>
      </c>
    </row>
    <row r="557" spans="1:18" s="112" customFormat="1" x14ac:dyDescent="0.55000000000000004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1328530.76</v>
      </c>
      <c r="K557" s="109">
        <f>SUM(K551:K556)</f>
        <v>1232840.75</v>
      </c>
      <c r="L557" s="109">
        <f>SUM(L551:L556)</f>
        <v>1402687.8499999999</v>
      </c>
      <c r="M557" s="109">
        <f>SUM(M551:M556)</f>
        <v>1556364.2</v>
      </c>
      <c r="N557" s="107">
        <v>5</v>
      </c>
      <c r="O557" s="107">
        <v>5</v>
      </c>
      <c r="P557" s="107">
        <f>N557-O557</f>
        <v>0</v>
      </c>
      <c r="Q557" s="110">
        <f t="shared" si="19"/>
        <v>-153676.35000000009</v>
      </c>
      <c r="R557" s="111">
        <f>L557/H557</f>
        <v>77.295853309086894</v>
      </c>
    </row>
    <row r="558" spans="1:18" x14ac:dyDescent="0.55000000000000004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55000000000000004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939680.61</v>
      </c>
      <c r="K559" s="104">
        <f>SUM('เลย '!AN107)</f>
        <v>992848.30999999994</v>
      </c>
      <c r="L559" s="105">
        <f>'เลย '!AO107</f>
        <v>886613.67999999993</v>
      </c>
      <c r="M559" s="105">
        <f>'เลย '!AP107</f>
        <v>570019.81999999995</v>
      </c>
      <c r="N559" s="101"/>
      <c r="O559" s="101"/>
      <c r="P559" s="101"/>
      <c r="Q559" s="93">
        <f t="shared" si="19"/>
        <v>316593.86</v>
      </c>
      <c r="R559" s="94">
        <f t="shared" si="20"/>
        <v>193.0778919860627</v>
      </c>
    </row>
    <row r="560" spans="1:18" x14ac:dyDescent="0.55000000000000004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256191.6</v>
      </c>
      <c r="K560" s="104">
        <f>SUM('เลย '!AN108)</f>
        <v>258939.06</v>
      </c>
      <c r="L560" s="105">
        <f>'เลย '!AO108</f>
        <v>322732.34999999998</v>
      </c>
      <c r="M560" s="105">
        <f>'เลย '!AP108</f>
        <v>395227.88</v>
      </c>
      <c r="N560" s="101"/>
      <c r="O560" s="101"/>
      <c r="P560" s="101"/>
      <c r="Q560" s="93">
        <f t="shared" si="19"/>
        <v>-72495.530000000028</v>
      </c>
      <c r="R560" s="94">
        <f>L560/H560</f>
        <v>228.88819148936167</v>
      </c>
    </row>
    <row r="561" spans="1:18" x14ac:dyDescent="0.55000000000000004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624763.02</v>
      </c>
      <c r="K561" s="104">
        <f>SUM('เลย '!AN109)</f>
        <v>667093.37</v>
      </c>
      <c r="L561" s="105">
        <f>'เลย '!AO109</f>
        <v>465679.12</v>
      </c>
      <c r="M561" s="105">
        <f>'เลย '!AP109</f>
        <v>630735.51</v>
      </c>
      <c r="N561" s="101"/>
      <c r="O561" s="101"/>
      <c r="P561" s="101"/>
      <c r="Q561" s="93">
        <f t="shared" si="19"/>
        <v>-165056.39000000001</v>
      </c>
      <c r="R561" s="94">
        <f t="shared" si="20"/>
        <v>111.78087373979837</v>
      </c>
    </row>
    <row r="562" spans="1:18" x14ac:dyDescent="0.55000000000000004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672373.35</v>
      </c>
      <c r="K562" s="104">
        <f>SUM('เลย '!AN110)</f>
        <v>711866.1399999999</v>
      </c>
      <c r="L562" s="105">
        <f>'เลย '!AO110</f>
        <v>459541.87</v>
      </c>
      <c r="M562" s="105">
        <f>'เลย '!AP110</f>
        <v>393037.97000000003</v>
      </c>
      <c r="N562" s="101"/>
      <c r="O562" s="101"/>
      <c r="P562" s="101"/>
      <c r="Q562" s="93">
        <f t="shared" si="19"/>
        <v>66503.899999999965</v>
      </c>
      <c r="R562" s="94">
        <f t="shared" si="20"/>
        <v>122.77367619556506</v>
      </c>
    </row>
    <row r="563" spans="1:18" x14ac:dyDescent="0.55000000000000004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311720.27</v>
      </c>
      <c r="K563" s="104">
        <f>SUM('เลย '!AN111)</f>
        <v>291161.56</v>
      </c>
      <c r="L563" s="105">
        <f>'เลย '!AO111</f>
        <v>207298.41</v>
      </c>
      <c r="M563" s="105">
        <f>'เลย '!AP111</f>
        <v>280629.2</v>
      </c>
      <c r="N563" s="101"/>
      <c r="O563" s="101"/>
      <c r="P563" s="101"/>
      <c r="Q563" s="93">
        <f t="shared" si="19"/>
        <v>-73330.790000000008</v>
      </c>
      <c r="R563" s="94">
        <f t="shared" si="20"/>
        <v>119.89497397339503</v>
      </c>
    </row>
    <row r="564" spans="1:18" s="112" customFormat="1" x14ac:dyDescent="0.55000000000000004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2804728.85</v>
      </c>
      <c r="K564" s="109">
        <f>SUM(K558:K563)</f>
        <v>2921908.44</v>
      </c>
      <c r="L564" s="109">
        <f>SUM(L558:L563)</f>
        <v>2341865.4300000002</v>
      </c>
      <c r="M564" s="109">
        <f>SUM(M558:M563)</f>
        <v>2269650.38</v>
      </c>
      <c r="N564" s="107">
        <v>5</v>
      </c>
      <c r="O564" s="107">
        <v>5</v>
      </c>
      <c r="P564" s="107">
        <f>N564-O564</f>
        <v>0</v>
      </c>
      <c r="Q564" s="110">
        <f t="shared" si="19"/>
        <v>72215.050000000279</v>
      </c>
      <c r="R564" s="111">
        <f>L564/H564</f>
        <v>149.73564130434784</v>
      </c>
    </row>
    <row r="565" spans="1:18" x14ac:dyDescent="0.55000000000000004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55000000000000004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1051187.98</v>
      </c>
      <c r="K566" s="104">
        <f>SUM('เลย '!AN112)</f>
        <v>973169.88</v>
      </c>
      <c r="L566" s="105">
        <f>'เลย '!AO112</f>
        <v>441538.98</v>
      </c>
      <c r="M566" s="105">
        <f>'เลย '!AP112</f>
        <v>556557.61</v>
      </c>
      <c r="N566" s="101"/>
      <c r="O566" s="101"/>
      <c r="P566" s="101"/>
      <c r="Q566" s="93">
        <f t="shared" si="19"/>
        <v>-115018.63</v>
      </c>
      <c r="R566" s="94">
        <f t="shared" si="20"/>
        <v>84.134714176829263</v>
      </c>
    </row>
    <row r="567" spans="1:18" x14ac:dyDescent="0.55000000000000004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952981.75</v>
      </c>
      <c r="K567" s="104">
        <f>SUM('เลย '!AN113)</f>
        <v>816351.83000000007</v>
      </c>
      <c r="L567" s="105">
        <f>'เลย '!AO113</f>
        <v>577384.31999999995</v>
      </c>
      <c r="M567" s="105">
        <f>'เลย '!AP113</f>
        <v>894705.46</v>
      </c>
      <c r="N567" s="101"/>
      <c r="O567" s="101"/>
      <c r="P567" s="101"/>
      <c r="Q567" s="93">
        <f t="shared" si="19"/>
        <v>-317321.14</v>
      </c>
      <c r="R567" s="94">
        <f t="shared" si="20"/>
        <v>112.13523402602446</v>
      </c>
    </row>
    <row r="568" spans="1:18" x14ac:dyDescent="0.55000000000000004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570972.80000000005</v>
      </c>
      <c r="K568" s="104">
        <f>SUM('เลย '!AN114)</f>
        <v>613088.80000000005</v>
      </c>
      <c r="L568" s="105">
        <f>'เลย '!AO114</f>
        <v>242494.97</v>
      </c>
      <c r="M568" s="105">
        <f>'เลย '!AP114</f>
        <v>274456.17</v>
      </c>
      <c r="N568" s="101"/>
      <c r="O568" s="101"/>
      <c r="P568" s="101"/>
      <c r="Q568" s="93">
        <f t="shared" si="19"/>
        <v>-31961.199999999983</v>
      </c>
      <c r="R568" s="94">
        <f t="shared" si="20"/>
        <v>86.636287959985708</v>
      </c>
    </row>
    <row r="569" spans="1:18" x14ac:dyDescent="0.55000000000000004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416736.04</v>
      </c>
      <c r="K569" s="104">
        <f>SUM('เลย '!AN115)</f>
        <v>496816.72</v>
      </c>
      <c r="L569" s="105">
        <f>'เลย '!AO115</f>
        <v>487907.64</v>
      </c>
      <c r="M569" s="105">
        <f>'เลย '!AP115</f>
        <v>607059.58000000007</v>
      </c>
      <c r="N569" s="101"/>
      <c r="O569" s="101"/>
      <c r="P569" s="101"/>
      <c r="Q569" s="93">
        <f t="shared" si="19"/>
        <v>-119151.94000000006</v>
      </c>
      <c r="R569" s="94">
        <f t="shared" si="20"/>
        <v>113.20362877030163</v>
      </c>
    </row>
    <row r="570" spans="1:18" x14ac:dyDescent="0.55000000000000004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224131.39</v>
      </c>
      <c r="K570" s="104">
        <f>SUM('เลย '!AN116)</f>
        <v>257350.94</v>
      </c>
      <c r="L570" s="105">
        <f>'เลย '!AO116</f>
        <v>108342.26000000001</v>
      </c>
      <c r="M570" s="105">
        <f>'เลย '!AP116</f>
        <v>202093.55000000002</v>
      </c>
      <c r="N570" s="101"/>
      <c r="O570" s="101"/>
      <c r="P570" s="101"/>
      <c r="Q570" s="93">
        <f t="shared" si="19"/>
        <v>-93751.290000000008</v>
      </c>
      <c r="R570" s="94">
        <f t="shared" si="20"/>
        <v>72.664158283031526</v>
      </c>
    </row>
    <row r="571" spans="1:18" x14ac:dyDescent="0.55000000000000004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669851.43000000005</v>
      </c>
      <c r="K571" s="104">
        <f>SUM('เลย '!AN117)</f>
        <v>685808.35</v>
      </c>
      <c r="L571" s="105">
        <f>'เลย '!AO117</f>
        <v>506042.33999999997</v>
      </c>
      <c r="M571" s="105">
        <f>'เลย '!AP117</f>
        <v>776721.25</v>
      </c>
      <c r="N571" s="101"/>
      <c r="O571" s="101"/>
      <c r="P571" s="101"/>
      <c r="Q571" s="93">
        <f t="shared" si="19"/>
        <v>-270678.91000000003</v>
      </c>
      <c r="R571" s="94">
        <f t="shared" si="20"/>
        <v>106.73746888842015</v>
      </c>
    </row>
    <row r="572" spans="1:18" s="112" customFormat="1" x14ac:dyDescent="0.55000000000000004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3885861.3900000006</v>
      </c>
      <c r="K572" s="109">
        <f>SUM(K565:K571)</f>
        <v>3842586.5199999996</v>
      </c>
      <c r="L572" s="109">
        <f>SUM(L565:L571)</f>
        <v>2363710.5100000002</v>
      </c>
      <c r="M572" s="109">
        <f>SUM(M565:M571)</f>
        <v>3311593.6199999996</v>
      </c>
      <c r="N572" s="107">
        <v>6</v>
      </c>
      <c r="O572" s="107">
        <v>6</v>
      </c>
      <c r="P572" s="107">
        <f>N572-O572</f>
        <v>0</v>
      </c>
      <c r="Q572" s="110">
        <f t="shared" si="19"/>
        <v>-947883.1099999994</v>
      </c>
      <c r="R572" s="111">
        <f>L572/H572</f>
        <v>99.574964613699564</v>
      </c>
    </row>
    <row r="573" spans="1:18" x14ac:dyDescent="0.55000000000000004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55000000000000004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550712.97</v>
      </c>
      <c r="K574" s="104">
        <f>SUM('เลย '!AN118)</f>
        <v>569134.84</v>
      </c>
      <c r="L574" s="105">
        <f>'เลย '!AO118</f>
        <v>215798.08000000002</v>
      </c>
      <c r="M574" s="105">
        <f>'เลย '!AP118</f>
        <v>339400.41</v>
      </c>
      <c r="N574" s="101"/>
      <c r="O574" s="101"/>
      <c r="P574" s="101"/>
      <c r="Q574" s="93">
        <f t="shared" si="19"/>
        <v>-123602.32999999996</v>
      </c>
      <c r="R574" s="94">
        <f t="shared" si="20"/>
        <v>60.89110609480813</v>
      </c>
    </row>
    <row r="575" spans="1:18" x14ac:dyDescent="0.55000000000000004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813345.02</v>
      </c>
      <c r="K575" s="104">
        <f>SUM('เลย '!AN119)</f>
        <v>896357.76</v>
      </c>
      <c r="L575" s="105">
        <f>'เลย '!AO119</f>
        <v>173148.48</v>
      </c>
      <c r="M575" s="105">
        <f>'เลย '!AP119</f>
        <v>296617.7</v>
      </c>
      <c r="N575" s="101"/>
      <c r="O575" s="101"/>
      <c r="P575" s="101"/>
      <c r="Q575" s="93">
        <f t="shared" si="19"/>
        <v>-123469.22</v>
      </c>
      <c r="R575" s="94">
        <f t="shared" si="20"/>
        <v>51.348896797153031</v>
      </c>
    </row>
    <row r="576" spans="1:18" x14ac:dyDescent="0.55000000000000004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581284.51</v>
      </c>
      <c r="K576" s="104">
        <f>SUM('เลย '!AN120)</f>
        <v>569772.41999999993</v>
      </c>
      <c r="L576" s="105">
        <f>'เลย '!AO120</f>
        <v>139851.74</v>
      </c>
      <c r="M576" s="105">
        <f>'เลย '!AP120</f>
        <v>268571.08999999997</v>
      </c>
      <c r="N576" s="101"/>
      <c r="O576" s="101"/>
      <c r="P576" s="101"/>
      <c r="Q576" s="93">
        <f t="shared" si="19"/>
        <v>-128719.34999999998</v>
      </c>
      <c r="R576" s="94">
        <f t="shared" si="20"/>
        <v>38.815359422703303</v>
      </c>
    </row>
    <row r="577" spans="1:18" x14ac:dyDescent="0.55000000000000004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548133.94999999995</v>
      </c>
      <c r="K577" s="104">
        <f>SUM('เลย '!AN121)</f>
        <v>599681.32999999996</v>
      </c>
      <c r="L577" s="105">
        <f>'เลย '!AO121</f>
        <v>338942.13</v>
      </c>
      <c r="M577" s="105">
        <f>'เลย '!AP121</f>
        <v>550809.80000000005</v>
      </c>
      <c r="N577" s="101"/>
      <c r="O577" s="101"/>
      <c r="P577" s="101"/>
      <c r="Q577" s="93">
        <f t="shared" si="19"/>
        <v>-211867.67000000004</v>
      </c>
      <c r="R577" s="94">
        <f t="shared" si="20"/>
        <v>84.566399700598808</v>
      </c>
    </row>
    <row r="578" spans="1:18" x14ac:dyDescent="0.55000000000000004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182114.79</v>
      </c>
      <c r="K578" s="104">
        <f>SUM('เลย '!AN122)</f>
        <v>231865.97999999998</v>
      </c>
      <c r="L578" s="105">
        <f>'เลย '!AO122</f>
        <v>173207.71</v>
      </c>
      <c r="M578" s="105">
        <f>'เลย '!AP122</f>
        <v>327278.14999999997</v>
      </c>
      <c r="N578" s="101"/>
      <c r="O578" s="101"/>
      <c r="P578" s="101"/>
      <c r="Q578" s="93">
        <f t="shared" si="19"/>
        <v>-154070.43999999997</v>
      </c>
      <c r="R578" s="94">
        <f t="shared" si="20"/>
        <v>115.85799999999999</v>
      </c>
    </row>
    <row r="579" spans="1:18" x14ac:dyDescent="0.55000000000000004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380118.75</v>
      </c>
      <c r="K579" s="104">
        <f>SUM('เลย '!AN123)</f>
        <v>450344.54</v>
      </c>
      <c r="L579" s="105">
        <f>'เลย '!AO123</f>
        <v>186185.33000000002</v>
      </c>
      <c r="M579" s="105">
        <f>'เลย '!AP123</f>
        <v>285186.90999999997</v>
      </c>
      <c r="N579" s="101"/>
      <c r="O579" s="101"/>
      <c r="P579" s="101"/>
      <c r="Q579" s="93">
        <f t="shared" si="19"/>
        <v>-99001.579999999958</v>
      </c>
      <c r="R579" s="94">
        <f t="shared" si="20"/>
        <v>75.808359120521175</v>
      </c>
    </row>
    <row r="580" spans="1:18" x14ac:dyDescent="0.55000000000000004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485240.96</v>
      </c>
      <c r="K580" s="104">
        <f>SUM('เลย '!AN124)</f>
        <v>588934.41</v>
      </c>
      <c r="L580" s="105">
        <f>'เลย '!AO124</f>
        <v>235137.52</v>
      </c>
      <c r="M580" s="105">
        <f>'เลย '!AP124</f>
        <v>371015.97000000003</v>
      </c>
      <c r="N580" s="101"/>
      <c r="O580" s="101"/>
      <c r="P580" s="101"/>
      <c r="Q580" s="93">
        <f t="shared" si="19"/>
        <v>-135878.45000000004</v>
      </c>
      <c r="R580" s="94">
        <f t="shared" si="20"/>
        <v>72.017617151607965</v>
      </c>
    </row>
    <row r="581" spans="1:18" x14ac:dyDescent="0.55000000000000004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155368.04999999999</v>
      </c>
      <c r="K581" s="104">
        <f>SUM('เลย '!AN125)</f>
        <v>142037.88</v>
      </c>
      <c r="L581" s="105">
        <f>'เลย '!AO125</f>
        <v>256924.79</v>
      </c>
      <c r="M581" s="105">
        <f>'เลย '!AP125</f>
        <v>411471.76</v>
      </c>
      <c r="N581" s="101"/>
      <c r="O581" s="101"/>
      <c r="P581" s="101"/>
      <c r="Q581" s="93">
        <f t="shared" si="19"/>
        <v>-154546.97</v>
      </c>
      <c r="R581" s="94">
        <f t="shared" si="20"/>
        <v>105.12470949263503</v>
      </c>
    </row>
    <row r="582" spans="1:18" s="112" customFormat="1" x14ac:dyDescent="0.55000000000000004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3696319</v>
      </c>
      <c r="K582" s="109">
        <f>SUM(K573:K581)</f>
        <v>4048129.16</v>
      </c>
      <c r="L582" s="109">
        <f>SUM(L573:L581)</f>
        <v>1719195.78</v>
      </c>
      <c r="M582" s="109">
        <f>SUM(M573:M581)</f>
        <v>2850351.79</v>
      </c>
      <c r="N582" s="107">
        <v>8</v>
      </c>
      <c r="O582" s="107">
        <v>8</v>
      </c>
      <c r="P582" s="107">
        <f>N582-O582</f>
        <v>0</v>
      </c>
      <c r="Q582" s="110">
        <f t="shared" si="19"/>
        <v>-1131156.01</v>
      </c>
      <c r="R582" s="111">
        <f>L582/H582</f>
        <v>71.079331045603013</v>
      </c>
    </row>
    <row r="583" spans="1:18" x14ac:dyDescent="0.55000000000000004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55000000000000004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432054.3</v>
      </c>
      <c r="K584" s="104">
        <f>SUM('เลย '!AN126)</f>
        <v>355523</v>
      </c>
      <c r="L584" s="105">
        <f>'เลย '!AO126</f>
        <v>449055.51</v>
      </c>
      <c r="M584" s="105">
        <f>'เลย '!AP126</f>
        <v>619556.59</v>
      </c>
      <c r="N584" s="101"/>
      <c r="O584" s="101"/>
      <c r="P584" s="101"/>
      <c r="Q584" s="93">
        <f t="shared" ref="Q584:Q646" si="21">L584-M584</f>
        <v>-170501.07999999996</v>
      </c>
      <c r="R584" s="94">
        <f t="shared" ref="R584:R646" si="22">L584/H584</f>
        <v>89.080640745883755</v>
      </c>
    </row>
    <row r="585" spans="1:18" x14ac:dyDescent="0.55000000000000004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596610.86</v>
      </c>
      <c r="K585" s="104">
        <f>SUM('เลย '!AN127)</f>
        <v>567152.68999999994</v>
      </c>
      <c r="L585" s="105">
        <f>'เลย '!AO127</f>
        <v>380065.71</v>
      </c>
      <c r="M585" s="105">
        <f>'เลย '!AP127</f>
        <v>490183.44</v>
      </c>
      <c r="N585" s="101"/>
      <c r="O585" s="101"/>
      <c r="P585" s="101"/>
      <c r="Q585" s="93">
        <f t="shared" si="21"/>
        <v>-110117.72999999998</v>
      </c>
      <c r="R585" s="94">
        <f t="shared" si="22"/>
        <v>129.98143296853627</v>
      </c>
    </row>
    <row r="586" spans="1:18" x14ac:dyDescent="0.55000000000000004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557278.84</v>
      </c>
      <c r="K586" s="104">
        <f>SUM('เลย '!AN128)</f>
        <v>446053.45999999996</v>
      </c>
      <c r="L586" s="105">
        <f>'เลย '!AO128</f>
        <v>604934.68999999994</v>
      </c>
      <c r="M586" s="105">
        <f>'เลย '!AP128</f>
        <v>857031.35999999987</v>
      </c>
      <c r="N586" s="101"/>
      <c r="O586" s="101"/>
      <c r="P586" s="101"/>
      <c r="Q586" s="93">
        <f t="shared" si="21"/>
        <v>-252096.66999999993</v>
      </c>
      <c r="R586" s="94">
        <f t="shared" si="22"/>
        <v>107.21990251683799</v>
      </c>
    </row>
    <row r="587" spans="1:18" x14ac:dyDescent="0.55000000000000004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708366.12</v>
      </c>
      <c r="K587" s="104">
        <f>SUM('เลย '!AN129)</f>
        <v>667849.77</v>
      </c>
      <c r="L587" s="105">
        <f>'เลย '!AO129</f>
        <v>347189.2</v>
      </c>
      <c r="M587" s="105">
        <f>'เลย '!AP129</f>
        <v>431715.33</v>
      </c>
      <c r="N587" s="101"/>
      <c r="O587" s="101"/>
      <c r="P587" s="101"/>
      <c r="Q587" s="93">
        <f t="shared" si="21"/>
        <v>-84526.13</v>
      </c>
      <c r="R587" s="94">
        <f t="shared" si="22"/>
        <v>117.57168980697595</v>
      </c>
    </row>
    <row r="588" spans="1:18" x14ac:dyDescent="0.55000000000000004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197517.46</v>
      </c>
      <c r="K588" s="104">
        <f>SUM('เลย '!AN130)</f>
        <v>127300.75</v>
      </c>
      <c r="L588" s="105">
        <f>'เลย '!AO130</f>
        <v>216533.56</v>
      </c>
      <c r="M588" s="105">
        <f>'เลย '!AP130</f>
        <v>277262.68</v>
      </c>
      <c r="N588" s="101"/>
      <c r="O588" s="101"/>
      <c r="P588" s="101"/>
      <c r="Q588" s="93">
        <f t="shared" si="21"/>
        <v>-60729.119999999995</v>
      </c>
      <c r="R588" s="94">
        <f t="shared" si="22"/>
        <v>76.757731300957104</v>
      </c>
    </row>
    <row r="589" spans="1:18" s="112" customFormat="1" x14ac:dyDescent="0.55000000000000004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2491827.58</v>
      </c>
      <c r="K589" s="109">
        <f>SUM(K583:K588)</f>
        <v>2163879.67</v>
      </c>
      <c r="L589" s="109">
        <f>SUM(L583:L588)</f>
        <v>1997778.67</v>
      </c>
      <c r="M589" s="109">
        <f>SUM(M583:M588)</f>
        <v>2675749.4</v>
      </c>
      <c r="N589" s="107">
        <v>5</v>
      </c>
      <c r="O589" s="107">
        <v>5</v>
      </c>
      <c r="P589" s="107">
        <f>N589-O589</f>
        <v>0</v>
      </c>
      <c r="Q589" s="110">
        <f t="shared" si="21"/>
        <v>-677970.73</v>
      </c>
      <c r="R589" s="111">
        <f t="shared" si="22"/>
        <v>103.07923584954337</v>
      </c>
    </row>
    <row r="590" spans="1:18" s="112" customFormat="1" ht="24.75" thickBot="1" x14ac:dyDescent="0.6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58379073.520000003</v>
      </c>
      <c r="K590" s="125">
        <f t="shared" si="23"/>
        <v>58692267.279999986</v>
      </c>
      <c r="L590" s="124">
        <f t="shared" si="23"/>
        <v>43713711.93</v>
      </c>
      <c r="M590" s="124">
        <f t="shared" si="23"/>
        <v>53612324.109999999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-9898612.1799999997</v>
      </c>
      <c r="R590" s="111">
        <f t="shared" si="22"/>
        <v>107.7507177348389</v>
      </c>
    </row>
    <row r="591" spans="1:18" ht="25.5" thickTop="1" thickBot="1" x14ac:dyDescent="0.6">
      <c r="A591" s="126"/>
      <c r="B591" s="127"/>
      <c r="C591" s="127"/>
      <c r="D591" s="127"/>
      <c r="E591" s="412" t="s">
        <v>420</v>
      </c>
      <c r="F591" s="413"/>
      <c r="G591" s="414"/>
      <c r="H591" s="128"/>
      <c r="I591" s="126"/>
      <c r="J591" s="129">
        <f>J590/O590</f>
        <v>459677.74425196851</v>
      </c>
      <c r="K591" s="130">
        <f>K590/O590</f>
        <v>462143.83685039362</v>
      </c>
      <c r="L591" s="129">
        <f>L590/O590</f>
        <v>344202.45614173228</v>
      </c>
      <c r="M591" s="129">
        <f>M590/O590</f>
        <v>422144.28433070867</v>
      </c>
      <c r="N591" s="178"/>
      <c r="O591" s="178"/>
      <c r="P591" s="178"/>
      <c r="Q591" s="93">
        <f t="shared" si="21"/>
        <v>-77941.828188976389</v>
      </c>
    </row>
    <row r="592" spans="1:18" ht="24.75" thickTop="1" x14ac:dyDescent="0.55000000000000004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55000000000000004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318696.07</v>
      </c>
      <c r="K593" s="104">
        <f>หนองคาย!AH12</f>
        <v>355708.55</v>
      </c>
      <c r="L593" s="105">
        <f>หนองคาย!AI12</f>
        <v>806587.81</v>
      </c>
      <c r="M593" s="105">
        <f>หนองคาย!AJ12</f>
        <v>663440.84</v>
      </c>
      <c r="N593" s="101"/>
      <c r="O593" s="101"/>
      <c r="P593" s="101"/>
      <c r="Q593" s="93">
        <f t="shared" si="21"/>
        <v>143146.97000000009</v>
      </c>
      <c r="R593" s="94">
        <f t="shared" si="22"/>
        <v>194.40535309713187</v>
      </c>
    </row>
    <row r="594" spans="1:18" x14ac:dyDescent="0.55000000000000004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417073.61</v>
      </c>
      <c r="K594" s="104">
        <f>หนองคาย!AH13</f>
        <v>603498.36</v>
      </c>
      <c r="L594" s="105">
        <f>หนองคาย!AI13</f>
        <v>809418.23999999999</v>
      </c>
      <c r="M594" s="105">
        <f>หนองคาย!AJ13</f>
        <v>512315.35</v>
      </c>
      <c r="N594" s="101"/>
      <c r="O594" s="101"/>
      <c r="P594" s="101"/>
      <c r="Q594" s="93">
        <f t="shared" si="21"/>
        <v>297102.89</v>
      </c>
      <c r="R594" s="94">
        <f t="shared" si="22"/>
        <v>183.7916076294278</v>
      </c>
    </row>
    <row r="595" spans="1:18" x14ac:dyDescent="0.55000000000000004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113015.34</v>
      </c>
      <c r="K595" s="104">
        <f>หนองคาย!AH14</f>
        <v>399490.18999999994</v>
      </c>
      <c r="L595" s="105">
        <f>หนองคาย!AI14</f>
        <v>488857.53</v>
      </c>
      <c r="M595" s="105">
        <f>หนองคาย!AJ14</f>
        <v>415174.55</v>
      </c>
      <c r="N595" s="101"/>
      <c r="O595" s="101"/>
      <c r="P595" s="101"/>
      <c r="Q595" s="93">
        <f t="shared" si="21"/>
        <v>73682.98000000004</v>
      </c>
      <c r="R595" s="94">
        <f t="shared" si="22"/>
        <v>172.74117667844524</v>
      </c>
    </row>
    <row r="596" spans="1:18" x14ac:dyDescent="0.55000000000000004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255975.91</v>
      </c>
      <c r="K596" s="104">
        <f>หนองคาย!AH15</f>
        <v>340176.14</v>
      </c>
      <c r="L596" s="105">
        <f>หนองคาย!AI15</f>
        <v>856326</v>
      </c>
      <c r="M596" s="105">
        <f>หนองคาย!AJ15</f>
        <v>655697.74</v>
      </c>
      <c r="N596" s="101"/>
      <c r="O596" s="101"/>
      <c r="P596" s="101"/>
      <c r="Q596" s="93">
        <f t="shared" si="21"/>
        <v>200628.26</v>
      </c>
      <c r="R596" s="94">
        <f t="shared" si="22"/>
        <v>204.86267942583731</v>
      </c>
    </row>
    <row r="597" spans="1:18" x14ac:dyDescent="0.55000000000000004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672750.02</v>
      </c>
      <c r="K597" s="104">
        <f>หนองคาย!AH16</f>
        <v>758988.26</v>
      </c>
      <c r="L597" s="105">
        <f>หนองคาย!AI16</f>
        <v>929612.44</v>
      </c>
      <c r="M597" s="105">
        <f>หนองคาย!AJ16</f>
        <v>726821.64999999991</v>
      </c>
      <c r="N597" s="101"/>
      <c r="O597" s="101"/>
      <c r="P597" s="101"/>
      <c r="Q597" s="93">
        <f t="shared" si="21"/>
        <v>202790.79000000004</v>
      </c>
      <c r="R597" s="94">
        <f t="shared" si="22"/>
        <v>129.7254312029026</v>
      </c>
    </row>
    <row r="598" spans="1:18" x14ac:dyDescent="0.55000000000000004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615030.09</v>
      </c>
      <c r="K598" s="104">
        <f>หนองคาย!AH17</f>
        <v>645594.85</v>
      </c>
      <c r="L598" s="105">
        <f>หนองคาย!AI17</f>
        <v>797899.95</v>
      </c>
      <c r="M598" s="105">
        <f>หนองคาย!AJ17</f>
        <v>664025.46</v>
      </c>
      <c r="N598" s="101"/>
      <c r="O598" s="101"/>
      <c r="P598" s="101"/>
      <c r="Q598" s="93">
        <f t="shared" si="21"/>
        <v>133874.49</v>
      </c>
      <c r="R598" s="94">
        <f t="shared" si="22"/>
        <v>125.85172712933753</v>
      </c>
    </row>
    <row r="599" spans="1:18" x14ac:dyDescent="0.55000000000000004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445196.71</v>
      </c>
      <c r="K599" s="104">
        <f>หนองคาย!AH18</f>
        <v>453513.16000000003</v>
      </c>
      <c r="L599" s="105">
        <f>หนองคาย!AI18</f>
        <v>474904.48</v>
      </c>
      <c r="M599" s="105">
        <f>หนองคาย!AJ18</f>
        <v>374489.16000000003</v>
      </c>
      <c r="N599" s="101"/>
      <c r="O599" s="101"/>
      <c r="P599" s="101"/>
      <c r="Q599" s="93">
        <f t="shared" si="21"/>
        <v>100415.31999999995</v>
      </c>
      <c r="R599" s="94">
        <f t="shared" si="22"/>
        <v>222.85522290004693</v>
      </c>
    </row>
    <row r="600" spans="1:18" x14ac:dyDescent="0.55000000000000004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374112.53</v>
      </c>
      <c r="K600" s="104">
        <f>หนองคาย!AH19</f>
        <v>453358.36000000004</v>
      </c>
      <c r="L600" s="105">
        <f>หนองคาย!AI19</f>
        <v>413149.6</v>
      </c>
      <c r="M600" s="105">
        <f>หนองคาย!AJ19</f>
        <v>341638.44999999995</v>
      </c>
      <c r="N600" s="101"/>
      <c r="O600" s="101"/>
      <c r="P600" s="101"/>
      <c r="Q600" s="93">
        <f t="shared" si="21"/>
        <v>71511.150000000023</v>
      </c>
      <c r="R600" s="94">
        <f t="shared" si="22"/>
        <v>503.22728380024358</v>
      </c>
    </row>
    <row r="601" spans="1:18" x14ac:dyDescent="0.55000000000000004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513317.63</v>
      </c>
      <c r="K601" s="104">
        <f>หนองคาย!AH20</f>
        <v>578042.57999999996</v>
      </c>
      <c r="L601" s="105">
        <f>หนองคาย!AI20</f>
        <v>663862.08000000007</v>
      </c>
      <c r="M601" s="105">
        <f>หนองคาย!AJ20</f>
        <v>402402.04</v>
      </c>
      <c r="N601" s="101"/>
      <c r="O601" s="101"/>
      <c r="P601" s="101"/>
      <c r="Q601" s="93">
        <f t="shared" si="21"/>
        <v>261460.0400000001</v>
      </c>
      <c r="R601" s="94">
        <f t="shared" si="22"/>
        <v>125.58874006810444</v>
      </c>
    </row>
    <row r="602" spans="1:18" x14ac:dyDescent="0.55000000000000004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784484.76</v>
      </c>
      <c r="K602" s="104">
        <f>หนองคาย!AH21</f>
        <v>873984.74</v>
      </c>
      <c r="L602" s="105">
        <f>หนองคาย!AI21</f>
        <v>658971.88</v>
      </c>
      <c r="M602" s="105">
        <f>หนองคาย!AJ21</f>
        <v>744488.51</v>
      </c>
      <c r="N602" s="101"/>
      <c r="O602" s="101"/>
      <c r="P602" s="101"/>
      <c r="Q602" s="93">
        <f t="shared" si="21"/>
        <v>-85516.63</v>
      </c>
      <c r="R602" s="94">
        <f t="shared" si="22"/>
        <v>117.61054435124041</v>
      </c>
    </row>
    <row r="603" spans="1:18" x14ac:dyDescent="0.55000000000000004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411082.82</v>
      </c>
      <c r="K603" s="104">
        <f>หนองคาย!AH22</f>
        <v>512476.82</v>
      </c>
      <c r="L603" s="105">
        <f>หนองคาย!AI22</f>
        <v>973000.08</v>
      </c>
      <c r="M603" s="105">
        <f>หนองคาย!AJ22</f>
        <v>603791.07000000007</v>
      </c>
      <c r="N603" s="101"/>
      <c r="O603" s="101"/>
      <c r="P603" s="101"/>
      <c r="Q603" s="93">
        <f t="shared" si="21"/>
        <v>369209.00999999989</v>
      </c>
      <c r="R603" s="94">
        <f t="shared" si="22"/>
        <v>203.8977535624476</v>
      </c>
    </row>
    <row r="604" spans="1:18" x14ac:dyDescent="0.55000000000000004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182392.45</v>
      </c>
      <c r="K604" s="104">
        <f>หนองคาย!AH23</f>
        <v>243751.37000000002</v>
      </c>
      <c r="L604" s="105">
        <f>หนองคาย!AI23</f>
        <v>761208.45</v>
      </c>
      <c r="M604" s="105">
        <f>หนองคาย!AJ23</f>
        <v>600494.25999999989</v>
      </c>
      <c r="N604" s="101"/>
      <c r="O604" s="101"/>
      <c r="P604" s="101"/>
      <c r="Q604" s="93">
        <f t="shared" si="21"/>
        <v>160714.19000000006</v>
      </c>
      <c r="R604" s="94">
        <f t="shared" si="22"/>
        <v>161.00009517766497</v>
      </c>
    </row>
    <row r="605" spans="1:18" x14ac:dyDescent="0.55000000000000004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2224485.2999999998</v>
      </c>
      <c r="K605" s="104">
        <f>หนองคาย!AH24</f>
        <v>2219650.1399999997</v>
      </c>
      <c r="L605" s="105">
        <f>หนองคาย!AI24</f>
        <v>953012.64</v>
      </c>
      <c r="M605" s="105">
        <f>หนองคาย!AJ24</f>
        <v>944649.38</v>
      </c>
      <c r="N605" s="101"/>
      <c r="O605" s="101"/>
      <c r="P605" s="101"/>
      <c r="Q605" s="93">
        <f t="shared" si="21"/>
        <v>8363.2600000000093</v>
      </c>
      <c r="R605" s="94">
        <f t="shared" si="22"/>
        <v>124.38170712607675</v>
      </c>
    </row>
    <row r="606" spans="1:18" x14ac:dyDescent="0.55000000000000004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299044.84000000003</v>
      </c>
      <c r="K606" s="104">
        <f>หนองคาย!AH25</f>
        <v>318400.41000000003</v>
      </c>
      <c r="L606" s="105">
        <f>หนองคาย!AI25</f>
        <v>795530.45</v>
      </c>
      <c r="M606" s="105">
        <f>หนองคาย!AJ25</f>
        <v>609325.68999999994</v>
      </c>
      <c r="N606" s="101"/>
      <c r="O606" s="101"/>
      <c r="P606" s="101"/>
      <c r="Q606" s="93">
        <f t="shared" si="21"/>
        <v>186204.76</v>
      </c>
      <c r="R606" s="94">
        <f t="shared" si="22"/>
        <v>134.95003392705681</v>
      </c>
    </row>
    <row r="607" spans="1:18" x14ac:dyDescent="0.55000000000000004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590594.16</v>
      </c>
      <c r="K607" s="104">
        <f>หนองคาย!AH26</f>
        <v>498557.01000000007</v>
      </c>
      <c r="L607" s="105">
        <f>หนองคาย!AI26</f>
        <v>472173.61</v>
      </c>
      <c r="M607" s="105">
        <f>หนองคาย!AJ26</f>
        <v>545601.53</v>
      </c>
      <c r="N607" s="101"/>
      <c r="O607" s="101"/>
      <c r="P607" s="101"/>
      <c r="Q607" s="93">
        <f t="shared" si="21"/>
        <v>-73427.920000000042</v>
      </c>
      <c r="R607" s="94">
        <f t="shared" si="22"/>
        <v>104.39390006632766</v>
      </c>
    </row>
    <row r="608" spans="1:18" x14ac:dyDescent="0.55000000000000004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394438.72</v>
      </c>
      <c r="K608" s="104">
        <f>หนองคาย!AH27</f>
        <v>418397.41</v>
      </c>
      <c r="L608" s="105">
        <f>หนองคาย!AI27</f>
        <v>530698.51</v>
      </c>
      <c r="M608" s="105">
        <f>หนองคาย!AJ27</f>
        <v>429843.84</v>
      </c>
      <c r="N608" s="101"/>
      <c r="O608" s="101"/>
      <c r="P608" s="101"/>
      <c r="Q608" s="93">
        <f t="shared" si="21"/>
        <v>100854.66999999998</v>
      </c>
      <c r="R608" s="94">
        <f t="shared" si="22"/>
        <v>181.18761010583816</v>
      </c>
    </row>
    <row r="609" spans="1:18" x14ac:dyDescent="0.55000000000000004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423301.81</v>
      </c>
      <c r="K609" s="104">
        <f>หนองคาย!AH28</f>
        <v>435481.33999999997</v>
      </c>
      <c r="L609" s="105">
        <f>หนองคาย!AI28</f>
        <v>397187.63</v>
      </c>
      <c r="M609" s="105">
        <f>หนองคาย!AJ28</f>
        <v>247021.28999999998</v>
      </c>
      <c r="N609" s="101"/>
      <c r="O609" s="101"/>
      <c r="P609" s="101"/>
      <c r="Q609" s="93">
        <f t="shared" si="21"/>
        <v>150166.34000000003</v>
      </c>
      <c r="R609" s="94">
        <f t="shared" si="22"/>
        <v>152.64705226748654</v>
      </c>
    </row>
    <row r="610" spans="1:18" s="112" customFormat="1" x14ac:dyDescent="0.55000000000000004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9034992.7700000014</v>
      </c>
      <c r="K610" s="109">
        <f>SUM(K592:K609)</f>
        <v>10109069.689999999</v>
      </c>
      <c r="L610" s="109">
        <f>SUM(L592:L609)</f>
        <v>11782401.379999999</v>
      </c>
      <c r="M610" s="109">
        <f>SUM(M592:M609)</f>
        <v>9481220.8099999987</v>
      </c>
      <c r="N610" s="107">
        <v>17</v>
      </c>
      <c r="O610" s="107">
        <v>17</v>
      </c>
      <c r="P610" s="107">
        <f>N610-O610</f>
        <v>0</v>
      </c>
      <c r="Q610" s="110">
        <f t="shared" si="21"/>
        <v>2301180.5700000003</v>
      </c>
      <c r="R610" s="111">
        <f>L610/H610</f>
        <v>154.98877126057272</v>
      </c>
    </row>
    <row r="611" spans="1:18" x14ac:dyDescent="0.55000000000000004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55000000000000004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622619.15</v>
      </c>
      <c r="K612" s="104">
        <f>หนองคาย!AH29</f>
        <v>625265.82000000007</v>
      </c>
      <c r="L612" s="105">
        <f>หนองคาย!AI29</f>
        <v>694652.45</v>
      </c>
      <c r="M612" s="105">
        <f>หนองคาย!AJ29</f>
        <v>664791.06999999995</v>
      </c>
      <c r="N612" s="101"/>
      <c r="O612" s="101"/>
      <c r="P612" s="101"/>
      <c r="Q612" s="93">
        <f t="shared" si="21"/>
        <v>29861.380000000005</v>
      </c>
      <c r="R612" s="94">
        <f t="shared" si="22"/>
        <v>179.31142230252968</v>
      </c>
    </row>
    <row r="613" spans="1:18" x14ac:dyDescent="0.55000000000000004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657714.62</v>
      </c>
      <c r="K613" s="104">
        <f>หนองคาย!AH30</f>
        <v>686995.3</v>
      </c>
      <c r="L613" s="105">
        <f>หนองคาย!AI30</f>
        <v>542541.05000000005</v>
      </c>
      <c r="M613" s="105">
        <f>หนองคาย!AJ30</f>
        <v>661472.17000000004</v>
      </c>
      <c r="N613" s="101"/>
      <c r="O613" s="101"/>
      <c r="P613" s="101"/>
      <c r="Q613" s="93">
        <f t="shared" si="21"/>
        <v>-118931.12</v>
      </c>
      <c r="R613" s="94">
        <f t="shared" si="22"/>
        <v>169.33241260923847</v>
      </c>
    </row>
    <row r="614" spans="1:18" x14ac:dyDescent="0.55000000000000004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1478775.67</v>
      </c>
      <c r="K614" s="104">
        <f>หนองคาย!AH31</f>
        <v>1497016.21</v>
      </c>
      <c r="L614" s="105">
        <f>หนองคาย!AI31</f>
        <v>717142.49</v>
      </c>
      <c r="M614" s="105">
        <f>หนองคาย!AJ31</f>
        <v>863191.59</v>
      </c>
      <c r="N614" s="101"/>
      <c r="O614" s="101"/>
      <c r="P614" s="101"/>
      <c r="Q614" s="93">
        <f t="shared" si="21"/>
        <v>-146049.09999999998</v>
      </c>
      <c r="R614" s="94">
        <f t="shared" si="22"/>
        <v>103.00811404768744</v>
      </c>
    </row>
    <row r="615" spans="1:18" x14ac:dyDescent="0.55000000000000004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1005938.06</v>
      </c>
      <c r="K615" s="104">
        <f>หนองคาย!AH32</f>
        <v>1053180.05</v>
      </c>
      <c r="L615" s="105">
        <f>หนองคาย!AI32</f>
        <v>486266.66000000003</v>
      </c>
      <c r="M615" s="105">
        <f>หนองคาย!AJ32</f>
        <v>543795.31000000006</v>
      </c>
      <c r="N615" s="101"/>
      <c r="O615" s="101"/>
      <c r="P615" s="101"/>
      <c r="Q615" s="93">
        <f t="shared" si="21"/>
        <v>-57528.650000000023</v>
      </c>
      <c r="R615" s="94">
        <f t="shared" si="22"/>
        <v>103.3510435706695</v>
      </c>
    </row>
    <row r="616" spans="1:18" x14ac:dyDescent="0.55000000000000004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466480.9</v>
      </c>
      <c r="K616" s="104">
        <f>หนองคาย!AH33</f>
        <v>467324.41000000003</v>
      </c>
      <c r="L616" s="105">
        <f>หนองคาย!AI33</f>
        <v>651930.68999999994</v>
      </c>
      <c r="M616" s="105">
        <f>หนองคาย!AJ33</f>
        <v>708399.41999999993</v>
      </c>
      <c r="N616" s="101"/>
      <c r="O616" s="101"/>
      <c r="P616" s="101"/>
      <c r="Q616" s="93">
        <f t="shared" si="21"/>
        <v>-56468.729999999981</v>
      </c>
      <c r="R616" s="94">
        <f t="shared" si="22"/>
        <v>109.93772175379425</v>
      </c>
    </row>
    <row r="617" spans="1:18" x14ac:dyDescent="0.55000000000000004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706812.2</v>
      </c>
      <c r="K617" s="104">
        <f>หนองคาย!AH34</f>
        <v>751287.5199999999</v>
      </c>
      <c r="L617" s="105">
        <f>หนองคาย!AI34</f>
        <v>272827.91000000003</v>
      </c>
      <c r="M617" s="105">
        <f>หนองคาย!AJ34</f>
        <v>353440.14</v>
      </c>
      <c r="N617" s="101"/>
      <c r="O617" s="101"/>
      <c r="P617" s="101"/>
      <c r="Q617" s="93">
        <f t="shared" si="21"/>
        <v>-80612.229999999981</v>
      </c>
      <c r="R617" s="94">
        <f t="shared" si="22"/>
        <v>60.601490448689482</v>
      </c>
    </row>
    <row r="618" spans="1:18" x14ac:dyDescent="0.55000000000000004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1212432.3899999999</v>
      </c>
      <c r="K618" s="104">
        <f>หนองคาย!AH35</f>
        <v>1320172.51</v>
      </c>
      <c r="L618" s="105">
        <f>หนองคาย!AI35</f>
        <v>499707.89</v>
      </c>
      <c r="M618" s="105">
        <f>หนองคาย!AJ35</f>
        <v>518169.20999999996</v>
      </c>
      <c r="N618" s="101"/>
      <c r="O618" s="101"/>
      <c r="P618" s="101"/>
      <c r="Q618" s="93">
        <f t="shared" si="21"/>
        <v>-18461.319999999949</v>
      </c>
      <c r="R618" s="94">
        <f t="shared" si="22"/>
        <v>86.76990623372113</v>
      </c>
    </row>
    <row r="619" spans="1:18" x14ac:dyDescent="0.55000000000000004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342842.57</v>
      </c>
      <c r="K619" s="104">
        <f>หนองคาย!AH36</f>
        <v>258701.12</v>
      </c>
      <c r="L619" s="105">
        <f>หนองคาย!AI36</f>
        <v>338966.86</v>
      </c>
      <c r="M619" s="105">
        <f>หนองคาย!AJ36</f>
        <v>497968.36</v>
      </c>
      <c r="N619" s="101"/>
      <c r="O619" s="101"/>
      <c r="P619" s="101"/>
      <c r="Q619" s="93">
        <f t="shared" si="21"/>
        <v>-159001.5</v>
      </c>
      <c r="R619" s="94">
        <f t="shared" si="22"/>
        <v>103.69130009177118</v>
      </c>
    </row>
    <row r="620" spans="1:18" x14ac:dyDescent="0.55000000000000004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237731.98</v>
      </c>
      <c r="K620" s="104">
        <f>หนองคาย!AH37</f>
        <v>204524.34000000003</v>
      </c>
      <c r="L620" s="105">
        <f>หนองคาย!AI37</f>
        <v>449317.60000000003</v>
      </c>
      <c r="M620" s="105">
        <f>หนองคาย!AJ37</f>
        <v>609236.91</v>
      </c>
      <c r="N620" s="101"/>
      <c r="O620" s="101"/>
      <c r="P620" s="101"/>
      <c r="Q620" s="93">
        <f t="shared" si="21"/>
        <v>-159919.31</v>
      </c>
      <c r="R620" s="94">
        <f t="shared" si="22"/>
        <v>89.309799244682978</v>
      </c>
    </row>
    <row r="621" spans="1:18" x14ac:dyDescent="0.55000000000000004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631796.12</v>
      </c>
      <c r="K621" s="104">
        <f>หนองคาย!AH38</f>
        <v>626805.53</v>
      </c>
      <c r="L621" s="105">
        <f>หนองคาย!AI38</f>
        <v>807369.63</v>
      </c>
      <c r="M621" s="105">
        <f>หนองคาย!AJ38</f>
        <v>757580.41</v>
      </c>
      <c r="N621" s="101"/>
      <c r="O621" s="101"/>
      <c r="P621" s="101"/>
      <c r="Q621" s="93">
        <f t="shared" si="21"/>
        <v>49789.219999999972</v>
      </c>
      <c r="R621" s="94">
        <f t="shared" si="22"/>
        <v>174.15220664365833</v>
      </c>
    </row>
    <row r="622" spans="1:18" s="112" customFormat="1" x14ac:dyDescent="0.55000000000000004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7363143.6600000011</v>
      </c>
      <c r="K622" s="109">
        <f>SUM(K611:K621)</f>
        <v>7491272.8099999996</v>
      </c>
      <c r="L622" s="109">
        <f>SUM(L611:L621)</f>
        <v>5460723.2299999995</v>
      </c>
      <c r="M622" s="109">
        <f>SUM(M611:M621)</f>
        <v>6178044.5900000008</v>
      </c>
      <c r="N622" s="107">
        <v>10</v>
      </c>
      <c r="O622" s="107">
        <v>10</v>
      </c>
      <c r="P622" s="107">
        <f>N622-O622</f>
        <v>0</v>
      </c>
      <c r="Q622" s="110">
        <f t="shared" si="21"/>
        <v>-717321.36000000127</v>
      </c>
      <c r="R622" s="111">
        <f>L622/H622</f>
        <v>114.06925196356951</v>
      </c>
    </row>
    <row r="623" spans="1:18" x14ac:dyDescent="0.55000000000000004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55000000000000004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1095543.07</v>
      </c>
      <c r="K624" s="104">
        <f>หนองคาย!AH39</f>
        <v>1112645.05</v>
      </c>
      <c r="L624" s="105">
        <f>หนองคาย!AI39</f>
        <v>769109.03</v>
      </c>
      <c r="M624" s="105">
        <f>หนองคาย!AJ39</f>
        <v>594094.76</v>
      </c>
      <c r="N624" s="101"/>
      <c r="O624" s="101"/>
      <c r="P624" s="101"/>
      <c r="Q624" s="93">
        <f t="shared" si="21"/>
        <v>175014.27000000002</v>
      </c>
      <c r="R624" s="94">
        <f t="shared" si="22"/>
        <v>253.496713909031</v>
      </c>
    </row>
    <row r="625" spans="1:18" x14ac:dyDescent="0.55000000000000004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279727.45</v>
      </c>
      <c r="K625" s="104">
        <f>หนองคาย!AH40</f>
        <v>315283.28000000003</v>
      </c>
      <c r="L625" s="105">
        <f>หนองคาย!AI40</f>
        <v>685993.71</v>
      </c>
      <c r="M625" s="105">
        <f>หนองคาย!AJ40</f>
        <v>572852.21</v>
      </c>
      <c r="N625" s="101"/>
      <c r="O625" s="101"/>
      <c r="P625" s="101"/>
      <c r="Q625" s="93">
        <f t="shared" si="21"/>
        <v>113141.5</v>
      </c>
      <c r="R625" s="94">
        <f t="shared" si="22"/>
        <v>185.70484840281537</v>
      </c>
    </row>
    <row r="626" spans="1:18" x14ac:dyDescent="0.55000000000000004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719278.71</v>
      </c>
      <c r="K626" s="104">
        <f>หนองคาย!AH41</f>
        <v>725469.77</v>
      </c>
      <c r="L626" s="105">
        <f>หนองคาย!AI41</f>
        <v>538807.09</v>
      </c>
      <c r="M626" s="105">
        <f>หนองคาย!AJ41</f>
        <v>530571.48</v>
      </c>
      <c r="N626" s="101"/>
      <c r="O626" s="101"/>
      <c r="P626" s="101"/>
      <c r="Q626" s="93">
        <f t="shared" si="21"/>
        <v>8235.609999999986</v>
      </c>
      <c r="R626" s="94">
        <f t="shared" si="22"/>
        <v>189.05511929824561</v>
      </c>
    </row>
    <row r="627" spans="1:18" x14ac:dyDescent="0.55000000000000004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1863175.7</v>
      </c>
      <c r="K627" s="104">
        <f>หนองคาย!AH42</f>
        <v>1812417.56</v>
      </c>
      <c r="L627" s="105">
        <f>หนองคาย!AI42</f>
        <v>730116.8</v>
      </c>
      <c r="M627" s="105">
        <f>หนองคาย!AJ42</f>
        <v>937243.98</v>
      </c>
      <c r="N627" s="101"/>
      <c r="O627" s="101"/>
      <c r="P627" s="101"/>
      <c r="Q627" s="93">
        <f t="shared" si="21"/>
        <v>-207127.17999999993</v>
      </c>
      <c r="R627" s="94">
        <f t="shared" si="22"/>
        <v>187.88389089037571</v>
      </c>
    </row>
    <row r="628" spans="1:18" x14ac:dyDescent="0.55000000000000004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1262770.29</v>
      </c>
      <c r="K628" s="104">
        <f>หนองคาย!AH43</f>
        <v>1266642.8800000001</v>
      </c>
      <c r="L628" s="105">
        <f>หนองคาย!AI43</f>
        <v>901914.78</v>
      </c>
      <c r="M628" s="105">
        <f>หนองคาย!AJ43</f>
        <v>903583.67</v>
      </c>
      <c r="N628" s="101"/>
      <c r="O628" s="101"/>
      <c r="P628" s="101"/>
      <c r="Q628" s="93">
        <f t="shared" si="21"/>
        <v>-1668.890000000014</v>
      </c>
      <c r="R628" s="94">
        <f t="shared" si="22"/>
        <v>192.101124600639</v>
      </c>
    </row>
    <row r="629" spans="1:18" x14ac:dyDescent="0.55000000000000004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570466.03</v>
      </c>
      <c r="K629" s="104">
        <f>หนองคาย!AH44</f>
        <v>560037.55000000005</v>
      </c>
      <c r="L629" s="105">
        <f>หนองคาย!AI44</f>
        <v>574206.12</v>
      </c>
      <c r="M629" s="105">
        <f>หนองคาย!AJ44</f>
        <v>431019.2</v>
      </c>
      <c r="N629" s="101"/>
      <c r="O629" s="101"/>
      <c r="P629" s="101"/>
      <c r="Q629" s="93">
        <f t="shared" si="21"/>
        <v>143186.91999999998</v>
      </c>
      <c r="R629" s="94">
        <f t="shared" si="22"/>
        <v>201.61731741573033</v>
      </c>
    </row>
    <row r="630" spans="1:18" x14ac:dyDescent="0.55000000000000004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217561.17</v>
      </c>
      <c r="K630" s="104">
        <f>หนองคาย!AH45</f>
        <v>217424.31</v>
      </c>
      <c r="L630" s="105">
        <f>หนองคาย!AI45</f>
        <v>346537.61</v>
      </c>
      <c r="M630" s="105">
        <f>หนองคาย!AJ45</f>
        <v>378865.7</v>
      </c>
      <c r="N630" s="101"/>
      <c r="O630" s="101"/>
      <c r="P630" s="101"/>
      <c r="Q630" s="93">
        <f t="shared" si="21"/>
        <v>-32328.090000000026</v>
      </c>
      <c r="R630" s="94">
        <f t="shared" si="22"/>
        <v>85.691792779426308</v>
      </c>
    </row>
    <row r="631" spans="1:18" x14ac:dyDescent="0.55000000000000004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200115.97</v>
      </c>
      <c r="K631" s="104">
        <f>หนองคาย!AH46</f>
        <v>241429.71000000002</v>
      </c>
      <c r="L631" s="105">
        <f>หนองคาย!AI46</f>
        <v>316965.83</v>
      </c>
      <c r="M631" s="105">
        <f>หนองคาย!AJ46</f>
        <v>227944.41000000003</v>
      </c>
      <c r="N631" s="101"/>
      <c r="O631" s="101"/>
      <c r="P631" s="101"/>
      <c r="Q631" s="93">
        <f t="shared" si="21"/>
        <v>89021.419999999984</v>
      </c>
      <c r="R631" s="94">
        <f t="shared" si="22"/>
        <v>62.052824980422869</v>
      </c>
    </row>
    <row r="632" spans="1:18" x14ac:dyDescent="0.55000000000000004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173840.56</v>
      </c>
      <c r="K632" s="104">
        <f>หนองคาย!AH47</f>
        <v>120314.87</v>
      </c>
      <c r="L632" s="105">
        <f>หนองคาย!AI47</f>
        <v>674937.73</v>
      </c>
      <c r="M632" s="105">
        <f>หนองคาย!AJ47</f>
        <v>733615.21</v>
      </c>
      <c r="N632" s="101"/>
      <c r="O632" s="101"/>
      <c r="P632" s="101"/>
      <c r="Q632" s="93">
        <f t="shared" si="21"/>
        <v>-58677.479999999981</v>
      </c>
      <c r="R632" s="94">
        <f t="shared" si="22"/>
        <v>114.4156179013392</v>
      </c>
    </row>
    <row r="633" spans="1:18" x14ac:dyDescent="0.55000000000000004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222521.46</v>
      </c>
      <c r="K633" s="104">
        <f>หนองคาย!AH48</f>
        <v>199659.25999999998</v>
      </c>
      <c r="L633" s="105">
        <f>หนองคาย!AI48</f>
        <v>460656.07999999996</v>
      </c>
      <c r="M633" s="105">
        <f>หนองคาย!AJ48</f>
        <v>604858.06999999995</v>
      </c>
      <c r="N633" s="101"/>
      <c r="O633" s="101"/>
      <c r="P633" s="101"/>
      <c r="Q633" s="93">
        <f t="shared" si="21"/>
        <v>-144201.99</v>
      </c>
      <c r="R633" s="94">
        <f t="shared" si="22"/>
        <v>184.3361664665866</v>
      </c>
    </row>
    <row r="634" spans="1:18" x14ac:dyDescent="0.55000000000000004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469822.08</v>
      </c>
      <c r="K634" s="104">
        <f>หนองคาย!AH49</f>
        <v>510027.71</v>
      </c>
      <c r="L634" s="105">
        <f>หนองคาย!AI49</f>
        <v>888488.44</v>
      </c>
      <c r="M634" s="105">
        <f>หนองคาย!AJ49</f>
        <v>827458.85</v>
      </c>
      <c r="N634" s="101"/>
      <c r="O634" s="101"/>
      <c r="P634" s="101"/>
      <c r="Q634" s="93">
        <f t="shared" si="21"/>
        <v>61029.589999999967</v>
      </c>
      <c r="R634" s="94">
        <f t="shared" si="22"/>
        <v>155.49325166258311</v>
      </c>
    </row>
    <row r="635" spans="1:18" x14ac:dyDescent="0.55000000000000004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180946.17</v>
      </c>
      <c r="K635" s="104">
        <f>หนองคาย!AH50</f>
        <v>163033.35</v>
      </c>
      <c r="L635" s="105">
        <f>หนองคาย!AI50</f>
        <v>410353.57999999996</v>
      </c>
      <c r="M635" s="105">
        <f>หนองคาย!AJ50</f>
        <v>468277.18000000005</v>
      </c>
      <c r="N635" s="101"/>
      <c r="O635" s="101"/>
      <c r="P635" s="101"/>
      <c r="Q635" s="93">
        <f t="shared" si="21"/>
        <v>-57923.600000000093</v>
      </c>
      <c r="R635" s="94">
        <f t="shared" si="22"/>
        <v>114.62390502793295</v>
      </c>
    </row>
    <row r="636" spans="1:18" x14ac:dyDescent="0.55000000000000004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280648.56</v>
      </c>
      <c r="K636" s="104">
        <f>หนองคาย!AH51</f>
        <v>281506.96000000002</v>
      </c>
      <c r="L636" s="105">
        <f>หนองคาย!AI51</f>
        <v>371850.67000000004</v>
      </c>
      <c r="M636" s="105">
        <f>หนองคาย!AJ51</f>
        <v>404894.36</v>
      </c>
      <c r="N636" s="101"/>
      <c r="O636" s="101"/>
      <c r="P636" s="101"/>
      <c r="Q636" s="93">
        <f t="shared" si="21"/>
        <v>-33043.689999999944</v>
      </c>
      <c r="R636" s="94">
        <f t="shared" si="22"/>
        <v>97.317631510075913</v>
      </c>
    </row>
    <row r="637" spans="1:18" x14ac:dyDescent="0.55000000000000004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453948.6</v>
      </c>
      <c r="K637" s="104">
        <f>หนองคาย!AH52</f>
        <v>440142.19999999995</v>
      </c>
      <c r="L637" s="105">
        <f>หนองคาย!AI52</f>
        <v>319906.59999999998</v>
      </c>
      <c r="M637" s="105">
        <f>หนองคาย!AJ52</f>
        <v>338559.55</v>
      </c>
      <c r="N637" s="101"/>
      <c r="O637" s="101"/>
      <c r="P637" s="101"/>
      <c r="Q637" s="93">
        <f t="shared" si="21"/>
        <v>-18652.950000000012</v>
      </c>
      <c r="R637" s="94">
        <f t="shared" si="22"/>
        <v>74.866978703487007</v>
      </c>
    </row>
    <row r="638" spans="1:18" x14ac:dyDescent="0.55000000000000004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478589.64</v>
      </c>
      <c r="K638" s="104">
        <f>หนองคาย!AH53</f>
        <v>462148.98</v>
      </c>
      <c r="L638" s="105">
        <f>หนองคาย!AI53</f>
        <v>611945.9</v>
      </c>
      <c r="M638" s="105">
        <f>หนองคาย!AJ53</f>
        <v>551257.5</v>
      </c>
      <c r="N638" s="101"/>
      <c r="O638" s="101"/>
      <c r="P638" s="101"/>
      <c r="Q638" s="93">
        <f t="shared" si="21"/>
        <v>60688.400000000023</v>
      </c>
      <c r="R638" s="94">
        <f t="shared" si="22"/>
        <v>232.41393847322448</v>
      </c>
    </row>
    <row r="639" spans="1:18" s="112" customFormat="1" x14ac:dyDescent="0.55000000000000004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8468955.459999999</v>
      </c>
      <c r="K639" s="109">
        <f>SUM(K623:K638)</f>
        <v>8428183.4399999995</v>
      </c>
      <c r="L639" s="109">
        <f>SUM(L623:L638)</f>
        <v>8601789.9700000007</v>
      </c>
      <c r="M639" s="109">
        <f>SUM(M623:M638)</f>
        <v>8505096.129999999</v>
      </c>
      <c r="N639" s="107">
        <v>15</v>
      </c>
      <c r="O639" s="107">
        <v>15</v>
      </c>
      <c r="P639" s="107">
        <f>N639-O639</f>
        <v>0</v>
      </c>
      <c r="Q639" s="110">
        <f t="shared" si="21"/>
        <v>96693.840000001714</v>
      </c>
      <c r="R639" s="111">
        <f>L639/H639</f>
        <v>146.84335364812731</v>
      </c>
    </row>
    <row r="640" spans="1:18" x14ac:dyDescent="0.55000000000000004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55000000000000004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126512.99</v>
      </c>
      <c r="K641" s="117">
        <f>หนองคาย!AH54</f>
        <v>144555.4</v>
      </c>
      <c r="L641" s="105">
        <f>หนองคาย!AI54</f>
        <v>317613.39</v>
      </c>
      <c r="M641" s="105">
        <f>หนองคาย!AJ54</f>
        <v>370497.88999999996</v>
      </c>
      <c r="N641" s="115"/>
      <c r="O641" s="115"/>
      <c r="P641" s="115"/>
      <c r="Q641" s="93">
        <f t="shared" si="21"/>
        <v>-52884.499999999942</v>
      </c>
      <c r="R641" s="94">
        <f t="shared" si="22"/>
        <v>131.62593866556153</v>
      </c>
    </row>
    <row r="642" spans="1:18" x14ac:dyDescent="0.55000000000000004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109397.97</v>
      </c>
      <c r="K642" s="117">
        <f>หนองคาย!AH55</f>
        <v>-3817.1300000000047</v>
      </c>
      <c r="L642" s="105">
        <f>หนองคาย!AI55</f>
        <v>339552.04</v>
      </c>
      <c r="M642" s="105">
        <f>หนองคาย!AJ55</f>
        <v>450592.76</v>
      </c>
      <c r="N642" s="101"/>
      <c r="O642" s="101"/>
      <c r="P642" s="101"/>
      <c r="Q642" s="93">
        <f t="shared" si="21"/>
        <v>-111040.72000000003</v>
      </c>
      <c r="R642" s="94">
        <f t="shared" si="22"/>
        <v>165.23213625304135</v>
      </c>
    </row>
    <row r="643" spans="1:18" x14ac:dyDescent="0.55000000000000004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333030.61</v>
      </c>
      <c r="K643" s="117">
        <f>หนองคาย!AH56</f>
        <v>335313.58999999997</v>
      </c>
      <c r="L643" s="105">
        <f>หนองคาย!AI56</f>
        <v>451766.52</v>
      </c>
      <c r="M643" s="105">
        <f>หนองคาย!AJ56</f>
        <v>508154.99</v>
      </c>
      <c r="N643" s="101"/>
      <c r="O643" s="101"/>
      <c r="P643" s="101"/>
      <c r="Q643" s="93">
        <f t="shared" si="21"/>
        <v>-56388.469999999972</v>
      </c>
      <c r="R643" s="94">
        <f t="shared" si="22"/>
        <v>132.09547368421053</v>
      </c>
    </row>
    <row r="644" spans="1:18" x14ac:dyDescent="0.55000000000000004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257795.73</v>
      </c>
      <c r="K644" s="117">
        <f>หนองคาย!AH57</f>
        <v>255454.19</v>
      </c>
      <c r="L644" s="105">
        <f>หนองคาย!AI57</f>
        <v>466559.38</v>
      </c>
      <c r="M644" s="105">
        <f>หนองคาย!AJ57</f>
        <v>463944.10000000003</v>
      </c>
      <c r="N644" s="101"/>
      <c r="O644" s="101"/>
      <c r="P644" s="101"/>
      <c r="Q644" s="93">
        <f t="shared" si="21"/>
        <v>2615.2799999999697</v>
      </c>
      <c r="R644" s="94">
        <f t="shared" si="22"/>
        <v>181.82360872954015</v>
      </c>
    </row>
    <row r="645" spans="1:18" x14ac:dyDescent="0.55000000000000004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40219.93</v>
      </c>
      <c r="K645" s="117">
        <f>หนองคาย!AH58</f>
        <v>53579.740000000005</v>
      </c>
      <c r="L645" s="105">
        <f>หนองคาย!AI58</f>
        <v>237548.03</v>
      </c>
      <c r="M645" s="105">
        <f>หนองคาย!AJ58</f>
        <v>258441.51</v>
      </c>
      <c r="N645" s="101"/>
      <c r="O645" s="101"/>
      <c r="P645" s="101"/>
      <c r="Q645" s="93">
        <f t="shared" si="21"/>
        <v>-20893.48000000001</v>
      </c>
      <c r="R645" s="94">
        <f t="shared" si="22"/>
        <v>249.78762355415353</v>
      </c>
    </row>
    <row r="646" spans="1:18" x14ac:dyDescent="0.55000000000000004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714789.88</v>
      </c>
      <c r="K646" s="117">
        <f>หนองคาย!AH59</f>
        <v>699360.86</v>
      </c>
      <c r="L646" s="105">
        <f>หนองคาย!AI59</f>
        <v>327650.95</v>
      </c>
      <c r="M646" s="105">
        <f>หนองคาย!AJ59</f>
        <v>438556.23</v>
      </c>
      <c r="N646" s="101"/>
      <c r="O646" s="101"/>
      <c r="P646" s="101"/>
      <c r="Q646" s="93">
        <f t="shared" si="21"/>
        <v>-110905.27999999997</v>
      </c>
      <c r="R646" s="94">
        <f t="shared" si="22"/>
        <v>160.22051344743278</v>
      </c>
    </row>
    <row r="647" spans="1:18" s="112" customFormat="1" x14ac:dyDescent="0.55000000000000004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1581747.11</v>
      </c>
      <c r="K647" s="109">
        <f>SUM(K640:K646)</f>
        <v>1484446.65</v>
      </c>
      <c r="L647" s="109">
        <f>SUM(L640:L646)</f>
        <v>2140690.31</v>
      </c>
      <c r="M647" s="109">
        <f>SUM(M640:M646)</f>
        <v>2490187.48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-349497.16999999993</v>
      </c>
      <c r="R647" s="111">
        <f>L647/H647</f>
        <v>159.15913085501859</v>
      </c>
    </row>
    <row r="648" spans="1:18" x14ac:dyDescent="0.55000000000000004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55000000000000004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5086.71</v>
      </c>
      <c r="K649" s="104">
        <f>หนองคาย!AH60</f>
        <v>29094.61</v>
      </c>
      <c r="L649" s="105">
        <f>หนองคาย!AI60</f>
        <v>369748.9</v>
      </c>
      <c r="M649" s="105">
        <f>หนองคาย!AJ60</f>
        <v>385424.2</v>
      </c>
      <c r="N649" s="101"/>
      <c r="O649" s="101"/>
      <c r="P649" s="101"/>
      <c r="Q649" s="93">
        <f t="shared" si="24"/>
        <v>-15675.299999999988</v>
      </c>
      <c r="R649" s="94">
        <f t="shared" ref="R649:R710" si="25">L649/H649</f>
        <v>116.6032481866919</v>
      </c>
    </row>
    <row r="650" spans="1:18" x14ac:dyDescent="0.55000000000000004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258956.15</v>
      </c>
      <c r="K650" s="104">
        <f>หนองคาย!AH61</f>
        <v>268351.62</v>
      </c>
      <c r="L650" s="105">
        <f>หนองคาย!AI61</f>
        <v>493362.9</v>
      </c>
      <c r="M650" s="105">
        <f>หนองคาย!AJ61</f>
        <v>455323.38</v>
      </c>
      <c r="N650" s="101"/>
      <c r="O650" s="101"/>
      <c r="P650" s="101"/>
      <c r="Q650" s="93">
        <f t="shared" si="24"/>
        <v>38039.520000000019</v>
      </c>
      <c r="R650" s="94">
        <f t="shared" si="25"/>
        <v>99.168422110552768</v>
      </c>
    </row>
    <row r="651" spans="1:18" x14ac:dyDescent="0.55000000000000004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152743.64000000001</v>
      </c>
      <c r="K651" s="104">
        <f>หนองคาย!AH62</f>
        <v>161651.16</v>
      </c>
      <c r="L651" s="105">
        <f>หนองคาย!AI62</f>
        <v>378163.01</v>
      </c>
      <c r="M651" s="105">
        <f>หนองคาย!AJ62</f>
        <v>423185.8</v>
      </c>
      <c r="N651" s="101"/>
      <c r="O651" s="101"/>
      <c r="P651" s="101"/>
      <c r="Q651" s="93">
        <f t="shared" si="24"/>
        <v>-45022.789999999979</v>
      </c>
      <c r="R651" s="94">
        <f t="shared" si="25"/>
        <v>141.42221765145848</v>
      </c>
    </row>
    <row r="652" spans="1:18" x14ac:dyDescent="0.55000000000000004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500450.59</v>
      </c>
      <c r="K652" s="104">
        <f>หนองคาย!AH63</f>
        <v>529614.58000000007</v>
      </c>
      <c r="L652" s="105">
        <f>หนองคาย!AI63</f>
        <v>620053.18999999994</v>
      </c>
      <c r="M652" s="105">
        <f>หนองคาย!AJ63</f>
        <v>646863.77999999991</v>
      </c>
      <c r="N652" s="101"/>
      <c r="O652" s="101"/>
      <c r="P652" s="101"/>
      <c r="Q652" s="93">
        <f t="shared" si="24"/>
        <v>-26810.589999999967</v>
      </c>
      <c r="R652" s="94">
        <f t="shared" si="25"/>
        <v>195.90938072669823</v>
      </c>
    </row>
    <row r="653" spans="1:18" x14ac:dyDescent="0.55000000000000004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834509.95</v>
      </c>
      <c r="K653" s="104">
        <f>หนองคาย!AH64</f>
        <v>847977.59</v>
      </c>
      <c r="L653" s="105">
        <f>หนองคาย!AI64</f>
        <v>982140.64</v>
      </c>
      <c r="M653" s="105">
        <f>หนองคาย!AJ64</f>
        <v>386609.62999999995</v>
      </c>
      <c r="N653" s="101"/>
      <c r="O653" s="101"/>
      <c r="P653" s="101"/>
      <c r="Q653" s="93">
        <f t="shared" si="24"/>
        <v>595531.01</v>
      </c>
      <c r="R653" s="94">
        <f t="shared" si="25"/>
        <v>446.02208900999091</v>
      </c>
    </row>
    <row r="654" spans="1:18" s="112" customFormat="1" x14ac:dyDescent="0.55000000000000004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1751747.04</v>
      </c>
      <c r="K654" s="144">
        <f>SUM(K648:K653)</f>
        <v>1836689.56</v>
      </c>
      <c r="L654" s="109">
        <f>SUM(L648:L653)</f>
        <v>2843468.64</v>
      </c>
      <c r="M654" s="109">
        <f>SUM(M648:M653)</f>
        <v>2297406.79</v>
      </c>
      <c r="N654" s="107">
        <v>5</v>
      </c>
      <c r="O654" s="107">
        <v>5</v>
      </c>
      <c r="P654" s="107">
        <f>N654-O654</f>
        <v>0</v>
      </c>
      <c r="Q654" s="110">
        <f t="shared" si="24"/>
        <v>546061.85000000009</v>
      </c>
      <c r="R654" s="111">
        <f>L654/H654</f>
        <v>175.66372026935196</v>
      </c>
    </row>
    <row r="655" spans="1:18" x14ac:dyDescent="0.55000000000000004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55000000000000004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297465.69</v>
      </c>
      <c r="K656" s="104">
        <f>หนองคาย!AH65</f>
        <v>378817.71</v>
      </c>
      <c r="L656" s="105">
        <f>หนองคาย!AI65</f>
        <v>420452.32</v>
      </c>
      <c r="M656" s="105">
        <f>หนองคาย!AJ65</f>
        <v>607319.36</v>
      </c>
      <c r="N656" s="101"/>
      <c r="O656" s="101"/>
      <c r="P656" s="101"/>
      <c r="Q656" s="93">
        <f t="shared" si="24"/>
        <v>-186867.03999999998</v>
      </c>
      <c r="R656" s="94">
        <f t="shared" si="25"/>
        <v>75.471606533835939</v>
      </c>
    </row>
    <row r="657" spans="1:18" x14ac:dyDescent="0.55000000000000004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382146.02</v>
      </c>
      <c r="K657" s="104">
        <f>หนองคาย!AH66</f>
        <v>437891.57</v>
      </c>
      <c r="L657" s="105">
        <f>หนองคาย!AI66</f>
        <v>379235.38</v>
      </c>
      <c r="M657" s="105">
        <f>หนองคาย!AJ66</f>
        <v>560933.17000000004</v>
      </c>
      <c r="N657" s="101"/>
      <c r="O657" s="101"/>
      <c r="P657" s="101"/>
      <c r="Q657" s="93">
        <f t="shared" si="24"/>
        <v>-181697.79000000004</v>
      </c>
      <c r="R657" s="94">
        <f t="shared" si="25"/>
        <v>74.011588602654172</v>
      </c>
    </row>
    <row r="658" spans="1:18" x14ac:dyDescent="0.55000000000000004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502610.72</v>
      </c>
      <c r="K658" s="104">
        <f>หนองคาย!AH67</f>
        <v>540247.32999999996</v>
      </c>
      <c r="L658" s="105">
        <f>หนองคาย!AI67</f>
        <v>338054.39</v>
      </c>
      <c r="M658" s="105">
        <f>หนองคาย!AJ67</f>
        <v>469363.45</v>
      </c>
      <c r="N658" s="101"/>
      <c r="O658" s="101"/>
      <c r="P658" s="101"/>
      <c r="Q658" s="93">
        <f t="shared" si="24"/>
        <v>-131309.06</v>
      </c>
      <c r="R658" s="94">
        <f t="shared" si="25"/>
        <v>46.951998611111115</v>
      </c>
    </row>
    <row r="659" spans="1:18" s="112" customFormat="1" x14ac:dyDescent="0.55000000000000004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1182222.43</v>
      </c>
      <c r="K659" s="109">
        <f>SUM(K655:K658)</f>
        <v>1356956.6099999999</v>
      </c>
      <c r="L659" s="109">
        <f>SUM(L655:L658)</f>
        <v>1137742.0899999999</v>
      </c>
      <c r="M659" s="109">
        <f>SUM(M655:M658)</f>
        <v>1637615.98</v>
      </c>
      <c r="N659" s="107">
        <v>3</v>
      </c>
      <c r="O659" s="107">
        <v>3</v>
      </c>
      <c r="P659" s="107">
        <f>N659-O659</f>
        <v>0</v>
      </c>
      <c r="Q659" s="110">
        <f t="shared" si="24"/>
        <v>-499873.89000000013</v>
      </c>
      <c r="R659" s="111">
        <f>L659/H659</f>
        <v>63.57877004749929</v>
      </c>
    </row>
    <row r="660" spans="1:18" x14ac:dyDescent="0.55000000000000004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55000000000000004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639925.31000000006</v>
      </c>
      <c r="K661" s="104">
        <f>หนองคาย!AH68</f>
        <v>680345.70000000007</v>
      </c>
      <c r="L661" s="105">
        <f>หนองคาย!AI68</f>
        <v>740266.7</v>
      </c>
      <c r="M661" s="105">
        <f>หนองคาย!AJ68</f>
        <v>607234.91</v>
      </c>
      <c r="N661" s="101"/>
      <c r="O661" s="101"/>
      <c r="P661" s="101"/>
      <c r="Q661" s="93">
        <f t="shared" si="24"/>
        <v>133031.78999999992</v>
      </c>
      <c r="R661" s="94">
        <f t="shared" si="25"/>
        <v>111.45237880156579</v>
      </c>
    </row>
    <row r="662" spans="1:18" x14ac:dyDescent="0.55000000000000004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27310.75</v>
      </c>
      <c r="K662" s="104">
        <f>หนองคาย!AH69</f>
        <v>55267.13</v>
      </c>
      <c r="L662" s="105">
        <f>หนองคาย!AI69</f>
        <v>370298.53</v>
      </c>
      <c r="M662" s="105">
        <f>หนองคาย!AJ69</f>
        <v>480406.53</v>
      </c>
      <c r="N662" s="101"/>
      <c r="O662" s="101"/>
      <c r="P662" s="101"/>
      <c r="Q662" s="93">
        <f t="shared" si="24"/>
        <v>-110108</v>
      </c>
      <c r="R662" s="94">
        <f t="shared" si="25"/>
        <v>115.75446389496719</v>
      </c>
    </row>
    <row r="663" spans="1:18" x14ac:dyDescent="0.55000000000000004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165944.59</v>
      </c>
      <c r="K663" s="104">
        <f>หนองคาย!AH70</f>
        <v>236798.84</v>
      </c>
      <c r="L663" s="105">
        <f>หนองคาย!AI70</f>
        <v>1013052.48</v>
      </c>
      <c r="M663" s="105">
        <f>หนองคาย!AJ70</f>
        <v>740311.72</v>
      </c>
      <c r="N663" s="101"/>
      <c r="O663" s="101"/>
      <c r="P663" s="101"/>
      <c r="Q663" s="93">
        <f t="shared" si="24"/>
        <v>272740.76</v>
      </c>
      <c r="R663" s="94">
        <f t="shared" si="25"/>
        <v>179.49193479801559</v>
      </c>
    </row>
    <row r="664" spans="1:18" x14ac:dyDescent="0.55000000000000004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1501349.74</v>
      </c>
      <c r="K664" s="104">
        <f>หนองคาย!AH71</f>
        <v>1551274.74</v>
      </c>
      <c r="L664" s="105">
        <f>หนองคาย!AI71</f>
        <v>495747.81</v>
      </c>
      <c r="M664" s="105">
        <f>หนองคาย!AJ71</f>
        <v>537199.82000000007</v>
      </c>
      <c r="N664" s="101"/>
      <c r="O664" s="101"/>
      <c r="P664" s="101"/>
      <c r="Q664" s="93">
        <f t="shared" si="24"/>
        <v>-41452.010000000068</v>
      </c>
      <c r="R664" s="94">
        <f t="shared" si="25"/>
        <v>90.729833455344064</v>
      </c>
    </row>
    <row r="665" spans="1:18" x14ac:dyDescent="0.55000000000000004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722541.31</v>
      </c>
      <c r="K665" s="104">
        <f>หนองคาย!AH72</f>
        <v>743541.31</v>
      </c>
      <c r="L665" s="105">
        <f>หนองคาย!AI72</f>
        <v>918819.24</v>
      </c>
      <c r="M665" s="105">
        <f>หนองคาย!AJ72</f>
        <v>945875.21</v>
      </c>
      <c r="N665" s="101"/>
      <c r="O665" s="101"/>
      <c r="P665" s="101"/>
      <c r="Q665" s="93">
        <f t="shared" si="24"/>
        <v>-27055.969999999972</v>
      </c>
      <c r="R665" s="94">
        <f t="shared" si="25"/>
        <v>91.424800000000005</v>
      </c>
    </row>
    <row r="666" spans="1:18" x14ac:dyDescent="0.55000000000000004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606016.79</v>
      </c>
      <c r="K666" s="104">
        <f>หนองคาย!AH73</f>
        <v>688315.62</v>
      </c>
      <c r="L666" s="105">
        <f>หนองคาย!AI73</f>
        <v>379077.67000000004</v>
      </c>
      <c r="M666" s="105">
        <f>หนองคาย!AJ73</f>
        <v>388673.41</v>
      </c>
      <c r="N666" s="101"/>
      <c r="O666" s="101"/>
      <c r="P666" s="101"/>
      <c r="Q666" s="93">
        <f t="shared" si="24"/>
        <v>-9595.7399999999325</v>
      </c>
      <c r="R666" s="94">
        <f t="shared" si="25"/>
        <v>133.38412033779031</v>
      </c>
    </row>
    <row r="667" spans="1:18" x14ac:dyDescent="0.55000000000000004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79986.759999999995</v>
      </c>
      <c r="K667" s="104">
        <f>หนองคาย!AH74</f>
        <v>88917.5</v>
      </c>
      <c r="L667" s="105">
        <f>หนองคาย!AI74</f>
        <v>309869.45999999996</v>
      </c>
      <c r="M667" s="105">
        <f>หนองคาย!AJ74</f>
        <v>399589.44</v>
      </c>
      <c r="N667" s="101"/>
      <c r="O667" s="101"/>
      <c r="P667" s="101"/>
      <c r="Q667" s="93">
        <f t="shared" si="24"/>
        <v>-89719.98000000004</v>
      </c>
      <c r="R667" s="94">
        <f t="shared" si="25"/>
        <v>98.810414540816311</v>
      </c>
    </row>
    <row r="668" spans="1:18" s="112" customFormat="1" x14ac:dyDescent="0.55000000000000004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3743075.25</v>
      </c>
      <c r="K668" s="109">
        <f>SUM(K660:K667)</f>
        <v>4044460.8400000003</v>
      </c>
      <c r="L668" s="109">
        <f>SUM(L660:L667)</f>
        <v>4227131.8899999997</v>
      </c>
      <c r="M668" s="109">
        <f>SUM(M660:M667)</f>
        <v>4099291.04</v>
      </c>
      <c r="N668" s="107">
        <v>7</v>
      </c>
      <c r="O668" s="107">
        <v>7</v>
      </c>
      <c r="P668" s="107">
        <f>N668-O668</f>
        <v>0</v>
      </c>
      <c r="Q668" s="110">
        <f t="shared" si="24"/>
        <v>127840.84999999963</v>
      </c>
      <c r="R668" s="111">
        <f>L668/H668</f>
        <v>114.31787029775265</v>
      </c>
    </row>
    <row r="669" spans="1:18" x14ac:dyDescent="0.55000000000000004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55000000000000004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350018.4</v>
      </c>
      <c r="K670" s="104">
        <f>หนองคาย!AH75</f>
        <v>292439.37</v>
      </c>
      <c r="L670" s="105">
        <f>หนองคาย!AI75</f>
        <v>800453.8</v>
      </c>
      <c r="M670" s="105">
        <f>หนองคาย!AJ75</f>
        <v>628675.86</v>
      </c>
      <c r="N670" s="101"/>
      <c r="O670" s="101"/>
      <c r="P670" s="101"/>
      <c r="Q670" s="93">
        <f t="shared" si="24"/>
        <v>171777.94000000006</v>
      </c>
      <c r="R670" s="94">
        <f t="shared" si="25"/>
        <v>152.14860292720016</v>
      </c>
    </row>
    <row r="671" spans="1:18" x14ac:dyDescent="0.55000000000000004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336283.82</v>
      </c>
      <c r="K671" s="104">
        <f>หนองคาย!AH76</f>
        <v>371768.17000000004</v>
      </c>
      <c r="L671" s="105">
        <f>หนองคาย!AI76</f>
        <v>417799.5</v>
      </c>
      <c r="M671" s="105">
        <f>หนองคาย!AJ76</f>
        <v>609056.17000000004</v>
      </c>
      <c r="N671" s="101"/>
      <c r="O671" s="101"/>
      <c r="P671" s="101"/>
      <c r="Q671" s="93">
        <f t="shared" si="24"/>
        <v>-191256.67000000004</v>
      </c>
      <c r="R671" s="94">
        <f t="shared" si="25"/>
        <v>63.514670112496198</v>
      </c>
    </row>
    <row r="672" spans="1:18" x14ac:dyDescent="0.55000000000000004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200684.25</v>
      </c>
      <c r="K672" s="104">
        <f>หนองคาย!AH77</f>
        <v>190795.73</v>
      </c>
      <c r="L672" s="105">
        <f>หนองคาย!AI77</f>
        <v>308441.7</v>
      </c>
      <c r="M672" s="105">
        <f>หนองคาย!AJ77</f>
        <v>281222.8</v>
      </c>
      <c r="N672" s="101"/>
      <c r="O672" s="101"/>
      <c r="P672" s="101"/>
      <c r="Q672" s="93">
        <f t="shared" si="24"/>
        <v>27218.900000000023</v>
      </c>
      <c r="R672" s="94">
        <f t="shared" si="25"/>
        <v>116.52500944465433</v>
      </c>
    </row>
    <row r="673" spans="1:18" x14ac:dyDescent="0.55000000000000004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104902.47</v>
      </c>
      <c r="K673" s="104">
        <f>หนองคาย!AH78</f>
        <v>110663.56</v>
      </c>
      <c r="L673" s="105">
        <f>หนองคาย!AI78</f>
        <v>395010.33999999997</v>
      </c>
      <c r="M673" s="105">
        <f>หนองคาย!AJ78</f>
        <v>558467.38</v>
      </c>
      <c r="N673" s="101"/>
      <c r="O673" s="101"/>
      <c r="P673" s="101"/>
      <c r="Q673" s="93">
        <f t="shared" si="24"/>
        <v>-163457.04000000004</v>
      </c>
      <c r="R673" s="94">
        <f t="shared" si="25"/>
        <v>78.065284584980233</v>
      </c>
    </row>
    <row r="674" spans="1:18" x14ac:dyDescent="0.55000000000000004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1353425.93</v>
      </c>
      <c r="K674" s="104">
        <f>หนองคาย!AH79</f>
        <v>1340768.99</v>
      </c>
      <c r="L674" s="105">
        <f>หนองคาย!AI79</f>
        <v>550664.91999999993</v>
      </c>
      <c r="M674" s="105">
        <f>หนองคาย!AJ79</f>
        <v>731761.62</v>
      </c>
      <c r="N674" s="101"/>
      <c r="O674" s="101"/>
      <c r="P674" s="101"/>
      <c r="Q674" s="93">
        <f t="shared" si="24"/>
        <v>-181096.70000000007</v>
      </c>
      <c r="R674" s="94">
        <f t="shared" si="25"/>
        <v>124.61301651957454</v>
      </c>
    </row>
    <row r="675" spans="1:18" x14ac:dyDescent="0.55000000000000004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478963.29</v>
      </c>
      <c r="K675" s="104">
        <f>หนองคาย!AH80</f>
        <v>481877.25999999995</v>
      </c>
      <c r="L675" s="105">
        <f>หนองคาย!AI80</f>
        <v>391936.5</v>
      </c>
      <c r="M675" s="105">
        <f>หนองคาย!AJ80</f>
        <v>407991.94999999995</v>
      </c>
      <c r="N675" s="101"/>
      <c r="O675" s="101"/>
      <c r="P675" s="101"/>
      <c r="Q675" s="93">
        <f t="shared" si="24"/>
        <v>-16055.449999999953</v>
      </c>
      <c r="R675" s="94">
        <f t="shared" si="25"/>
        <v>91.809908643710472</v>
      </c>
    </row>
    <row r="676" spans="1:18" s="112" customFormat="1" x14ac:dyDescent="0.55000000000000004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2824278.16</v>
      </c>
      <c r="K676" s="109">
        <f>SUM(K669:K675)</f>
        <v>2788313.08</v>
      </c>
      <c r="L676" s="109">
        <f>SUM(L669:L675)</f>
        <v>2864306.76</v>
      </c>
      <c r="M676" s="109">
        <f>SUM(M669:M675)</f>
        <v>3217175.7800000003</v>
      </c>
      <c r="N676" s="107">
        <v>6</v>
      </c>
      <c r="O676" s="107">
        <v>6</v>
      </c>
      <c r="P676" s="107">
        <f>N676-O676</f>
        <v>0</v>
      </c>
      <c r="Q676" s="110">
        <f t="shared" si="24"/>
        <v>-352869.02000000048</v>
      </c>
      <c r="R676" s="111">
        <f>L676/H676</f>
        <v>101.44884748884323</v>
      </c>
    </row>
    <row r="677" spans="1:18" x14ac:dyDescent="0.55000000000000004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55000000000000004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971.02</v>
      </c>
      <c r="K678" s="104">
        <f>หนองคาย!AH81</f>
        <v>4829.37</v>
      </c>
      <c r="L678" s="105">
        <f>หนองคาย!AI81</f>
        <v>275023.5</v>
      </c>
      <c r="M678" s="105">
        <f>หนองคาย!AJ81</f>
        <v>289539.87</v>
      </c>
      <c r="N678" s="101"/>
      <c r="O678" s="101"/>
      <c r="P678" s="101"/>
      <c r="Q678" s="93">
        <f t="shared" si="24"/>
        <v>-14516.369999999995</v>
      </c>
      <c r="R678" s="94">
        <f t="shared" si="25"/>
        <v>247.1010781671159</v>
      </c>
    </row>
    <row r="679" spans="1:18" x14ac:dyDescent="0.55000000000000004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259309.9</v>
      </c>
      <c r="K679" s="104">
        <f>หนองคาย!AH82</f>
        <v>267460.77</v>
      </c>
      <c r="L679" s="105">
        <f>หนองคาย!AI82</f>
        <v>150447.70000000001</v>
      </c>
      <c r="M679" s="105">
        <f>หนองคาย!AJ82</f>
        <v>151893.03</v>
      </c>
      <c r="N679" s="101"/>
      <c r="O679" s="101"/>
      <c r="P679" s="101"/>
      <c r="Q679" s="93">
        <f t="shared" si="24"/>
        <v>-1445.3299999999872</v>
      </c>
      <c r="R679" s="94">
        <f t="shared" si="25"/>
        <v>130.93794604003483</v>
      </c>
    </row>
    <row r="680" spans="1:18" x14ac:dyDescent="0.55000000000000004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155719.67000000001</v>
      </c>
      <c r="K680" s="104">
        <f>หนองคาย!AH83</f>
        <v>165618.46000000002</v>
      </c>
      <c r="L680" s="105">
        <f>หนองคาย!AI83</f>
        <v>312123.73</v>
      </c>
      <c r="M680" s="105">
        <f>หนองคาย!AJ83</f>
        <v>398911.97</v>
      </c>
      <c r="N680" s="101"/>
      <c r="O680" s="101"/>
      <c r="P680" s="101"/>
      <c r="Q680" s="93">
        <f t="shared" si="24"/>
        <v>-86788.239999999991</v>
      </c>
      <c r="R680" s="94">
        <f t="shared" si="25"/>
        <v>133.55743688489517</v>
      </c>
    </row>
    <row r="681" spans="1:18" x14ac:dyDescent="0.55000000000000004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1787.95</v>
      </c>
      <c r="K681" s="104">
        <f>หนองคาย!AH84</f>
        <v>5819.94</v>
      </c>
      <c r="L681" s="105">
        <f>หนองคาย!AI84</f>
        <v>436561.99</v>
      </c>
      <c r="M681" s="105">
        <f>หนองคาย!AJ84</f>
        <v>450455.86</v>
      </c>
      <c r="N681" s="101"/>
      <c r="O681" s="101"/>
      <c r="P681" s="101"/>
      <c r="Q681" s="93">
        <f t="shared" si="24"/>
        <v>-13893.869999999995</v>
      </c>
      <c r="R681" s="94">
        <f t="shared" si="25"/>
        <v>176.81733090319966</v>
      </c>
    </row>
    <row r="682" spans="1:18" x14ac:dyDescent="0.55000000000000004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29534.46</v>
      </c>
      <c r="K682" s="104">
        <f>หนองคาย!AH85</f>
        <v>27978.639999999999</v>
      </c>
      <c r="L682" s="105">
        <f>หนองคาย!AI85</f>
        <v>293597.39</v>
      </c>
      <c r="M682" s="105">
        <f>หนองคาย!AJ85</f>
        <v>340417.49</v>
      </c>
      <c r="N682" s="101"/>
      <c r="O682" s="101"/>
      <c r="P682" s="101"/>
      <c r="Q682" s="93">
        <f t="shared" si="24"/>
        <v>-46820.099999999977</v>
      </c>
      <c r="R682" s="94">
        <f t="shared" si="25"/>
        <v>83.645980056980065</v>
      </c>
    </row>
    <row r="683" spans="1:18" s="112" customFormat="1" x14ac:dyDescent="0.55000000000000004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447323</v>
      </c>
      <c r="K683" s="109">
        <f>SUM(K677:K682)</f>
        <v>471707.18000000005</v>
      </c>
      <c r="L683" s="109">
        <f>SUM(L677:L682)</f>
        <v>1467754.31</v>
      </c>
      <c r="M683" s="109">
        <f>SUM(M677:M682)</f>
        <v>1631218.22</v>
      </c>
      <c r="N683" s="107">
        <v>5</v>
      </c>
      <c r="O683" s="107">
        <v>5</v>
      </c>
      <c r="P683" s="107"/>
      <c r="Q683" s="110">
        <f t="shared" si="24"/>
        <v>-163463.90999999992</v>
      </c>
      <c r="R683" s="111">
        <f t="shared" si="25"/>
        <v>138.75537058045001</v>
      </c>
    </row>
    <row r="684" spans="1:18" s="112" customFormat="1" x14ac:dyDescent="0.55000000000000004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36397484.879999995</v>
      </c>
      <c r="K684" s="183">
        <f t="shared" si="26"/>
        <v>38011099.859999992</v>
      </c>
      <c r="L684" s="182">
        <f t="shared" si="26"/>
        <v>40526008.579999998</v>
      </c>
      <c r="M684" s="182">
        <f t="shared" si="26"/>
        <v>39537256.82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988751.75999999791</v>
      </c>
      <c r="R684" s="111">
        <f t="shared" si="25"/>
        <v>132.52802094233988</v>
      </c>
    </row>
    <row r="685" spans="1:18" ht="24.75" thickBot="1" x14ac:dyDescent="0.6">
      <c r="A685" s="184"/>
      <c r="B685" s="185"/>
      <c r="C685" s="185"/>
      <c r="D685" s="185"/>
      <c r="E685" s="427" t="s">
        <v>459</v>
      </c>
      <c r="F685" s="428"/>
      <c r="G685" s="429"/>
      <c r="H685" s="186"/>
      <c r="I685" s="184"/>
      <c r="J685" s="187">
        <f>J684/O684</f>
        <v>491857.90378378372</v>
      </c>
      <c r="K685" s="188">
        <f>K684/O684</f>
        <v>513663.5116216215</v>
      </c>
      <c r="L685" s="187">
        <f>L684/O684</f>
        <v>547648.7645945946</v>
      </c>
      <c r="M685" s="187">
        <f>M684/O684</f>
        <v>534287.25432432431</v>
      </c>
      <c r="N685" s="189"/>
      <c r="O685" s="189"/>
      <c r="P685" s="189"/>
      <c r="Q685" s="93">
        <f t="shared" si="24"/>
        <v>13361.510270270286</v>
      </c>
    </row>
    <row r="686" spans="1:18" ht="24.75" thickTop="1" x14ac:dyDescent="0.55000000000000004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55000000000000004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520369.19</v>
      </c>
      <c r="K687" s="104">
        <f>สกลนคร!AF22</f>
        <v>785135.89</v>
      </c>
      <c r="L687" s="105">
        <f>สกลนคร!AG22</f>
        <v>550759.67999999993</v>
      </c>
      <c r="M687" s="105">
        <f>สกลนคร!AH22</f>
        <v>624745.4</v>
      </c>
      <c r="N687" s="101"/>
      <c r="O687" s="101"/>
      <c r="P687" s="101"/>
      <c r="Q687" s="93">
        <f t="shared" si="24"/>
        <v>-73985.720000000088</v>
      </c>
      <c r="R687" s="94">
        <f t="shared" si="25"/>
        <v>107.19339820942</v>
      </c>
    </row>
    <row r="688" spans="1:18" x14ac:dyDescent="0.55000000000000004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198065.65</v>
      </c>
      <c r="K688" s="104">
        <f>สกลนคร!AF23</f>
        <v>303888.52</v>
      </c>
      <c r="L688" s="105">
        <f>สกลนคร!AG23</f>
        <v>468778.45</v>
      </c>
      <c r="M688" s="105">
        <f>สกลนคร!AH23</f>
        <v>441456.6</v>
      </c>
      <c r="N688" s="101"/>
      <c r="O688" s="101"/>
      <c r="P688" s="101"/>
      <c r="Q688" s="93">
        <f t="shared" si="24"/>
        <v>27321.850000000035</v>
      </c>
      <c r="R688" s="94">
        <f t="shared" si="25"/>
        <v>117.22391847961991</v>
      </c>
    </row>
    <row r="689" spans="1:18" x14ac:dyDescent="0.55000000000000004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965055.84</v>
      </c>
      <c r="K689" s="104">
        <f>สกลนคร!AF24</f>
        <v>1253392.67</v>
      </c>
      <c r="L689" s="105">
        <f>สกลนคร!AG24</f>
        <v>755058.46</v>
      </c>
      <c r="M689" s="105">
        <f>สกลนคร!AH24</f>
        <v>892117.69000000006</v>
      </c>
      <c r="N689" s="101"/>
      <c r="O689" s="101"/>
      <c r="P689" s="101"/>
      <c r="Q689" s="93">
        <f t="shared" si="24"/>
        <v>-137059.2300000001</v>
      </c>
      <c r="R689" s="94">
        <f t="shared" si="25"/>
        <v>82.709876218643885</v>
      </c>
    </row>
    <row r="690" spans="1:18" x14ac:dyDescent="0.55000000000000004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291654.92</v>
      </c>
      <c r="K690" s="104">
        <f>สกลนคร!AF25</f>
        <v>379447.22</v>
      </c>
      <c r="L690" s="105">
        <f>สกลนคร!AG25</f>
        <v>503122.16000000003</v>
      </c>
      <c r="M690" s="105">
        <f>สกลนคร!AH25</f>
        <v>651387.80000000005</v>
      </c>
      <c r="N690" s="101"/>
      <c r="O690" s="101"/>
      <c r="P690" s="101"/>
      <c r="Q690" s="93">
        <f t="shared" si="24"/>
        <v>-148265.64000000001</v>
      </c>
      <c r="R690" s="94">
        <f t="shared" si="25"/>
        <v>119.93376877234805</v>
      </c>
    </row>
    <row r="691" spans="1:18" x14ac:dyDescent="0.55000000000000004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188634.67</v>
      </c>
      <c r="K691" s="104">
        <f>สกลนคร!AF26</f>
        <v>258260.51</v>
      </c>
      <c r="L691" s="105">
        <f>สกลนคร!AG26</f>
        <v>233255.5</v>
      </c>
      <c r="M691" s="105">
        <f>สกลนคร!AH26</f>
        <v>224668.08</v>
      </c>
      <c r="N691" s="101"/>
      <c r="O691" s="101"/>
      <c r="P691" s="101"/>
      <c r="Q691" s="93">
        <f t="shared" si="24"/>
        <v>8587.4200000000128</v>
      </c>
      <c r="R691" s="94">
        <f t="shared" si="25"/>
        <v>109.3043580131209</v>
      </c>
    </row>
    <row r="692" spans="1:18" x14ac:dyDescent="0.55000000000000004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739996.55</v>
      </c>
      <c r="K692" s="104">
        <f>สกลนคร!AF27</f>
        <v>893239.38000000012</v>
      </c>
      <c r="L692" s="105">
        <f>สกลนคร!AG27</f>
        <v>347882.73</v>
      </c>
      <c r="M692" s="105">
        <f>สกลนคร!AH27</f>
        <v>484597.98</v>
      </c>
      <c r="N692" s="101"/>
      <c r="O692" s="101"/>
      <c r="P692" s="101"/>
      <c r="Q692" s="93">
        <f t="shared" si="24"/>
        <v>-136715.25</v>
      </c>
      <c r="R692" s="94">
        <f t="shared" si="25"/>
        <v>70.751012812690661</v>
      </c>
    </row>
    <row r="693" spans="1:18" x14ac:dyDescent="0.55000000000000004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612358.34</v>
      </c>
      <c r="K693" s="104">
        <f>สกลนคร!AF28</f>
        <v>766193.34</v>
      </c>
      <c r="L693" s="105">
        <f>สกลนคร!AG28</f>
        <v>339193.41000000003</v>
      </c>
      <c r="M693" s="105">
        <f>สกลนคร!AH28</f>
        <v>474558.63</v>
      </c>
      <c r="N693" s="101"/>
      <c r="O693" s="101"/>
      <c r="P693" s="101"/>
      <c r="Q693" s="93">
        <f t="shared" si="24"/>
        <v>-135365.21999999997</v>
      </c>
      <c r="R693" s="94">
        <f t="shared" si="25"/>
        <v>66.57378017664378</v>
      </c>
    </row>
    <row r="694" spans="1:18" x14ac:dyDescent="0.55000000000000004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840651.36</v>
      </c>
      <c r="K694" s="104">
        <f>สกลนคร!AF29</f>
        <v>992358.21</v>
      </c>
      <c r="L694" s="105">
        <f>สกลนคร!AG29</f>
        <v>566495.57000000007</v>
      </c>
      <c r="M694" s="105">
        <f>สกลนคร!AH29</f>
        <v>433537.11</v>
      </c>
      <c r="N694" s="101"/>
      <c r="O694" s="101"/>
      <c r="P694" s="101"/>
      <c r="Q694" s="93">
        <f t="shared" si="24"/>
        <v>132958.46000000008</v>
      </c>
      <c r="R694" s="94">
        <f t="shared" si="25"/>
        <v>78.10500068936993</v>
      </c>
    </row>
    <row r="695" spans="1:18" x14ac:dyDescent="0.55000000000000004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1307976.6100000001</v>
      </c>
      <c r="K695" s="104">
        <f>สกลนคร!AF30</f>
        <v>2019327.9300000002</v>
      </c>
      <c r="L695" s="105">
        <f>สกลนคร!AG30</f>
        <v>992763.82000000007</v>
      </c>
      <c r="M695" s="105">
        <f>สกลนคร!AH30</f>
        <v>1224342.96</v>
      </c>
      <c r="N695" s="101"/>
      <c r="O695" s="101"/>
      <c r="P695" s="101"/>
      <c r="Q695" s="93">
        <f t="shared" si="24"/>
        <v>-231579.1399999999</v>
      </c>
      <c r="R695" s="94">
        <f t="shared" si="25"/>
        <v>123.8168894986281</v>
      </c>
    </row>
    <row r="696" spans="1:18" x14ac:dyDescent="0.55000000000000004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480285.64</v>
      </c>
      <c r="K696" s="104">
        <f>สกลนคร!AF31</f>
        <v>781283.46</v>
      </c>
      <c r="L696" s="105">
        <f>สกลนคร!AG31</f>
        <v>366632.57999999996</v>
      </c>
      <c r="M696" s="105">
        <f>สกลนคร!AH31</f>
        <v>400839.57</v>
      </c>
      <c r="N696" s="101"/>
      <c r="O696" s="101"/>
      <c r="P696" s="101"/>
      <c r="Q696" s="93">
        <f t="shared" si="24"/>
        <v>-34206.990000000049</v>
      </c>
      <c r="R696" s="94">
        <f t="shared" si="25"/>
        <v>102.49722672630695</v>
      </c>
    </row>
    <row r="697" spans="1:18" x14ac:dyDescent="0.55000000000000004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488939.24</v>
      </c>
      <c r="K697" s="104">
        <f>สกลนคร!AF32</f>
        <v>591156.29</v>
      </c>
      <c r="L697" s="105">
        <f>สกลนคร!AG32</f>
        <v>497719.07999999996</v>
      </c>
      <c r="M697" s="105">
        <f>สกลนคร!AH32</f>
        <v>599594.84000000008</v>
      </c>
      <c r="N697" s="101"/>
      <c r="O697" s="101"/>
      <c r="P697" s="101"/>
      <c r="Q697" s="93">
        <f t="shared" si="24"/>
        <v>-101875.76000000013</v>
      </c>
      <c r="R697" s="94">
        <f t="shared" si="25"/>
        <v>157.50603797468352</v>
      </c>
    </row>
    <row r="698" spans="1:18" x14ac:dyDescent="0.55000000000000004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680973.64</v>
      </c>
      <c r="K698" s="104">
        <f>สกลนคร!AF33</f>
        <v>844452.17</v>
      </c>
      <c r="L698" s="105">
        <f>สกลนคร!AG33</f>
        <v>535150.65</v>
      </c>
      <c r="M698" s="105">
        <f>สกลนคร!AH33</f>
        <v>462617.01</v>
      </c>
      <c r="N698" s="101"/>
      <c r="O698" s="101"/>
      <c r="P698" s="101"/>
      <c r="Q698" s="93">
        <f t="shared" si="24"/>
        <v>72533.640000000014</v>
      </c>
      <c r="R698" s="94">
        <f t="shared" si="25"/>
        <v>137.81886428019573</v>
      </c>
    </row>
    <row r="699" spans="1:18" x14ac:dyDescent="0.55000000000000004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727349.08</v>
      </c>
      <c r="K699" s="104">
        <f>สกลนคร!AF34</f>
        <v>949602.08</v>
      </c>
      <c r="L699" s="105">
        <f>สกลนคร!AG34</f>
        <v>548729.54</v>
      </c>
      <c r="M699" s="105">
        <f>สกลนคร!AH34</f>
        <v>469003.71</v>
      </c>
      <c r="N699" s="101"/>
      <c r="O699" s="101"/>
      <c r="P699" s="101"/>
      <c r="Q699" s="93">
        <f t="shared" si="24"/>
        <v>79725.830000000016</v>
      </c>
      <c r="R699" s="94">
        <f t="shared" si="25"/>
        <v>142.63829997400572</v>
      </c>
    </row>
    <row r="700" spans="1:18" x14ac:dyDescent="0.55000000000000004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1218538.3</v>
      </c>
      <c r="K700" s="104">
        <f>สกลนคร!AF35</f>
        <v>1372677.4600000002</v>
      </c>
      <c r="L700" s="105">
        <f>สกลนคร!AG35</f>
        <v>383023.75</v>
      </c>
      <c r="M700" s="105">
        <f>สกลนคร!AH35</f>
        <v>392452.39999999997</v>
      </c>
      <c r="N700" s="101"/>
      <c r="O700" s="101"/>
      <c r="P700" s="101"/>
      <c r="Q700" s="93">
        <f t="shared" si="24"/>
        <v>-9428.6499999999651</v>
      </c>
      <c r="R700" s="94">
        <f t="shared" si="25"/>
        <v>53.901456515620602</v>
      </c>
    </row>
    <row r="701" spans="1:18" x14ac:dyDescent="0.55000000000000004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563172.21</v>
      </c>
      <c r="K701" s="104">
        <f>สกลนคร!AF36</f>
        <v>719165.84</v>
      </c>
      <c r="L701" s="105">
        <f>สกลนคร!AG36</f>
        <v>435880.01</v>
      </c>
      <c r="M701" s="105">
        <f>สกลนคร!AH36</f>
        <v>475574.7</v>
      </c>
      <c r="N701" s="101"/>
      <c r="O701" s="101"/>
      <c r="P701" s="101"/>
      <c r="Q701" s="93">
        <f t="shared" si="24"/>
        <v>-39694.69</v>
      </c>
      <c r="R701" s="94">
        <f t="shared" si="25"/>
        <v>126.70930523255814</v>
      </c>
    </row>
    <row r="702" spans="1:18" x14ac:dyDescent="0.55000000000000004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797678.23</v>
      </c>
      <c r="K702" s="104">
        <f>สกลนคร!AF37</f>
        <v>1071042.1299999999</v>
      </c>
      <c r="L702" s="105">
        <f>สกลนคร!AG37</f>
        <v>545322.67000000004</v>
      </c>
      <c r="M702" s="105">
        <f>สกลนคร!AH37</f>
        <v>542333.76</v>
      </c>
      <c r="N702" s="101"/>
      <c r="O702" s="101"/>
      <c r="P702" s="101"/>
      <c r="Q702" s="93">
        <f t="shared" si="24"/>
        <v>2988.9100000000326</v>
      </c>
      <c r="R702" s="94">
        <f t="shared" si="25"/>
        <v>127.59070425830605</v>
      </c>
    </row>
    <row r="703" spans="1:18" x14ac:dyDescent="0.55000000000000004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411059.48</v>
      </c>
      <c r="K703" s="104">
        <f>สกลนคร!AF38</f>
        <v>483357.42</v>
      </c>
      <c r="L703" s="105">
        <f>สกลนคร!AG38</f>
        <v>322689.05</v>
      </c>
      <c r="M703" s="105">
        <f>สกลนคร!AH38</f>
        <v>333164.2</v>
      </c>
      <c r="N703" s="101"/>
      <c r="O703" s="101"/>
      <c r="P703" s="101"/>
      <c r="Q703" s="93">
        <f t="shared" si="24"/>
        <v>-10475.150000000023</v>
      </c>
      <c r="R703" s="94">
        <f t="shared" si="25"/>
        <v>158.64751720747296</v>
      </c>
    </row>
    <row r="704" spans="1:18" x14ac:dyDescent="0.55000000000000004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204289.32</v>
      </c>
      <c r="K704" s="104">
        <f>สกลนคร!AF39</f>
        <v>293700.92</v>
      </c>
      <c r="L704" s="105">
        <f>สกลนคร!AG39</f>
        <v>692447.64</v>
      </c>
      <c r="M704" s="105">
        <f>สกลนคร!AH39</f>
        <v>890619.98</v>
      </c>
      <c r="N704" s="101"/>
      <c r="O704" s="101"/>
      <c r="P704" s="101"/>
      <c r="Q704" s="93">
        <f t="shared" si="24"/>
        <v>-198172.33999999997</v>
      </c>
      <c r="R704" s="94">
        <f t="shared" si="25"/>
        <v>128.68382085114291</v>
      </c>
    </row>
    <row r="705" spans="1:18" x14ac:dyDescent="0.55000000000000004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997575.53</v>
      </c>
      <c r="K705" s="104">
        <f>สกลนคร!AF40</f>
        <v>1169378.98</v>
      </c>
      <c r="L705" s="105">
        <f>สกลนคร!AG40</f>
        <v>345438.07</v>
      </c>
      <c r="M705" s="105">
        <f>สกลนคร!AH40</f>
        <v>409035.39</v>
      </c>
      <c r="N705" s="101"/>
      <c r="O705" s="101"/>
      <c r="P705" s="101"/>
      <c r="Q705" s="93">
        <f t="shared" si="24"/>
        <v>-63597.320000000007</v>
      </c>
      <c r="R705" s="94">
        <f t="shared" si="25"/>
        <v>132.09868833652007</v>
      </c>
    </row>
    <row r="706" spans="1:18" x14ac:dyDescent="0.55000000000000004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865868.25</v>
      </c>
      <c r="K706" s="104">
        <f>สกลนคร!AF41</f>
        <v>1025097.03</v>
      </c>
      <c r="L706" s="105">
        <f>สกลนคร!AG41</f>
        <v>278639.98</v>
      </c>
      <c r="M706" s="105">
        <f>สกลนคร!AH41</f>
        <v>343514.56</v>
      </c>
      <c r="N706" s="101"/>
      <c r="O706" s="101"/>
      <c r="P706" s="101"/>
      <c r="Q706" s="93">
        <f t="shared" si="24"/>
        <v>-64874.580000000016</v>
      </c>
      <c r="R706" s="94">
        <f t="shared" si="25"/>
        <v>118.1679304495335</v>
      </c>
    </row>
    <row r="707" spans="1:18" x14ac:dyDescent="0.55000000000000004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334676.31</v>
      </c>
      <c r="K707" s="104">
        <f>สกลนคร!AF42</f>
        <v>496321.14</v>
      </c>
      <c r="L707" s="105">
        <f>สกลนคร!AG42</f>
        <v>572679.77</v>
      </c>
      <c r="M707" s="105">
        <f>สกลนคร!AH42</f>
        <v>720001.64</v>
      </c>
      <c r="N707" s="101"/>
      <c r="O707" s="101"/>
      <c r="P707" s="101"/>
      <c r="Q707" s="93">
        <f t="shared" si="24"/>
        <v>-147321.87</v>
      </c>
      <c r="R707" s="94">
        <f t="shared" si="25"/>
        <v>96.038868019453304</v>
      </c>
    </row>
    <row r="708" spans="1:18" x14ac:dyDescent="0.55000000000000004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379584.98</v>
      </c>
      <c r="K708" s="104">
        <f>สกลนคร!AF43</f>
        <v>592224.41999999993</v>
      </c>
      <c r="L708" s="105">
        <f>สกลนคร!AG43</f>
        <v>360975.16000000003</v>
      </c>
      <c r="M708" s="105">
        <f>สกลนคร!AH43</f>
        <v>361778.69</v>
      </c>
      <c r="N708" s="101"/>
      <c r="O708" s="101"/>
      <c r="P708" s="101"/>
      <c r="Q708" s="93">
        <f t="shared" si="24"/>
        <v>-803.52999999996973</v>
      </c>
      <c r="R708" s="94">
        <f t="shared" si="25"/>
        <v>107.30533888228301</v>
      </c>
    </row>
    <row r="709" spans="1:18" x14ac:dyDescent="0.55000000000000004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730163.39</v>
      </c>
      <c r="K709" s="104">
        <f>สกลนคร!AF44</f>
        <v>904890.26</v>
      </c>
      <c r="L709" s="105">
        <f>สกลนคร!AG44</f>
        <v>309324.98</v>
      </c>
      <c r="M709" s="105">
        <f>สกลนคร!AH44</f>
        <v>513281.56</v>
      </c>
      <c r="N709" s="101"/>
      <c r="O709" s="101"/>
      <c r="P709" s="101"/>
      <c r="Q709" s="93">
        <f t="shared" si="24"/>
        <v>-203956.58000000002</v>
      </c>
      <c r="R709" s="94">
        <f t="shared" si="25"/>
        <v>110.78974928366762</v>
      </c>
    </row>
    <row r="710" spans="1:18" x14ac:dyDescent="0.55000000000000004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500750.16</v>
      </c>
      <c r="K710" s="104">
        <f>สกลนคร!AF45</f>
        <v>719416.53999999992</v>
      </c>
      <c r="L710" s="105">
        <f>สกลนคร!AG45</f>
        <v>443832.91000000003</v>
      </c>
      <c r="M710" s="105">
        <f>สกลนคร!AH45</f>
        <v>486855.05</v>
      </c>
      <c r="N710" s="101"/>
      <c r="O710" s="101"/>
      <c r="P710" s="101"/>
      <c r="Q710" s="93">
        <f t="shared" si="24"/>
        <v>-43022.139999999956</v>
      </c>
      <c r="R710" s="94">
        <f t="shared" si="25"/>
        <v>182.64728806584364</v>
      </c>
    </row>
    <row r="711" spans="1:18" s="112" customFormat="1" x14ac:dyDescent="0.55000000000000004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15045666.890000004</v>
      </c>
      <c r="K711" s="109">
        <f>SUM(K686:K710)</f>
        <v>19665009.809999999</v>
      </c>
      <c r="L711" s="109">
        <f>SUM(L686:L710)</f>
        <v>11395795.620000003</v>
      </c>
      <c r="M711" s="109">
        <f>SUM(M686:M710)</f>
        <v>12852079.310000002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-1456283.6899999995</v>
      </c>
      <c r="R711" s="111">
        <f>L711/H711</f>
        <v>107.40415468134439</v>
      </c>
    </row>
    <row r="712" spans="1:18" x14ac:dyDescent="0.55000000000000004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55000000000000004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418334.87</v>
      </c>
      <c r="K713" s="104">
        <f>สกลนคร!AF46</f>
        <v>492032.28</v>
      </c>
      <c r="L713" s="105">
        <f>สกลนคร!AG46</f>
        <v>646673.08000000007</v>
      </c>
      <c r="M713" s="105">
        <f>สกลนคร!AH46</f>
        <v>513276.4</v>
      </c>
      <c r="N713" s="101"/>
      <c r="O713" s="101"/>
      <c r="P713" s="101"/>
      <c r="Q713" s="93">
        <f t="shared" si="27"/>
        <v>133396.68000000005</v>
      </c>
      <c r="R713" s="94">
        <f t="shared" ref="R713:R774" si="28">L713/H713</f>
        <v>106.58860721938356</v>
      </c>
    </row>
    <row r="714" spans="1:18" x14ac:dyDescent="0.55000000000000004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453880.07</v>
      </c>
      <c r="K714" s="104">
        <f>สกลนคร!AF47</f>
        <v>503659.88000000006</v>
      </c>
      <c r="L714" s="105">
        <f>สกลนคร!AG47</f>
        <v>787186.73</v>
      </c>
      <c r="M714" s="105">
        <f>สกลนคร!AH47</f>
        <v>635262.16</v>
      </c>
      <c r="N714" s="101"/>
      <c r="O714" s="101"/>
      <c r="P714" s="101"/>
      <c r="Q714" s="93">
        <f t="shared" si="27"/>
        <v>151924.56999999995</v>
      </c>
      <c r="R714" s="94">
        <f t="shared" si="28"/>
        <v>139.9194329896907</v>
      </c>
    </row>
    <row r="715" spans="1:18" x14ac:dyDescent="0.55000000000000004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317152.52</v>
      </c>
      <c r="K715" s="104">
        <f>สกลนคร!AF48</f>
        <v>349249.13</v>
      </c>
      <c r="L715" s="105">
        <f>สกลนคร!AG48</f>
        <v>770840.42999999993</v>
      </c>
      <c r="M715" s="105">
        <f>สกลนคร!AH48</f>
        <v>664431.13</v>
      </c>
      <c r="N715" s="101"/>
      <c r="O715" s="101"/>
      <c r="P715" s="101"/>
      <c r="Q715" s="93">
        <f t="shared" si="27"/>
        <v>106409.29999999993</v>
      </c>
      <c r="R715" s="94">
        <f t="shared" si="28"/>
        <v>194.46024974772956</v>
      </c>
    </row>
    <row r="716" spans="1:18" x14ac:dyDescent="0.55000000000000004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217589.37</v>
      </c>
      <c r="K716" s="104">
        <f>สกลนคร!AF49</f>
        <v>263982.88</v>
      </c>
      <c r="L716" s="105">
        <f>สกลนคร!AG49</f>
        <v>590167.85</v>
      </c>
      <c r="M716" s="105">
        <f>สกลนคร!AH49</f>
        <v>491711.94</v>
      </c>
      <c r="N716" s="101"/>
      <c r="O716" s="101"/>
      <c r="P716" s="101"/>
      <c r="Q716" s="93">
        <f t="shared" si="27"/>
        <v>98455.909999999974</v>
      </c>
      <c r="R716" s="94">
        <f t="shared" si="28"/>
        <v>219.55649181547619</v>
      </c>
    </row>
    <row r="717" spans="1:18" x14ac:dyDescent="0.55000000000000004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456553.87</v>
      </c>
      <c r="K717" s="104">
        <f>สกลนคร!AF50</f>
        <v>498921.81</v>
      </c>
      <c r="L717" s="105">
        <f>สกลนคร!AG50</f>
        <v>741400.83000000007</v>
      </c>
      <c r="M717" s="105">
        <f>สกลนคร!AH50</f>
        <v>606707.4800000001</v>
      </c>
      <c r="N717" s="101"/>
      <c r="O717" s="101"/>
      <c r="P717" s="101"/>
      <c r="Q717" s="93">
        <f t="shared" si="27"/>
        <v>134693.34999999998</v>
      </c>
      <c r="R717" s="94">
        <f t="shared" si="28"/>
        <v>159.75023270846802</v>
      </c>
    </row>
    <row r="718" spans="1:18" x14ac:dyDescent="0.55000000000000004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366929.57</v>
      </c>
      <c r="K718" s="104">
        <f>สกลนคร!AF51</f>
        <v>404917.05</v>
      </c>
      <c r="L718" s="105">
        <f>สกลนคร!AG51</f>
        <v>493253.68</v>
      </c>
      <c r="M718" s="105">
        <f>สกลนคร!AH51</f>
        <v>382892.72</v>
      </c>
      <c r="N718" s="101"/>
      <c r="O718" s="101"/>
      <c r="P718" s="101"/>
      <c r="Q718" s="93">
        <f t="shared" si="27"/>
        <v>110360.96000000002</v>
      </c>
      <c r="R718" s="94">
        <f t="shared" si="28"/>
        <v>128.3178147762747</v>
      </c>
    </row>
    <row r="719" spans="1:18" s="112" customFormat="1" x14ac:dyDescent="0.55000000000000004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2230440.27</v>
      </c>
      <c r="K719" s="109">
        <f>SUM(K712:K718)</f>
        <v>2512763.0299999998</v>
      </c>
      <c r="L719" s="109">
        <f>SUM(L712:L718)</f>
        <v>4029522.6000000006</v>
      </c>
      <c r="M719" s="109">
        <f>SUM(M712:M718)</f>
        <v>3294281.83</v>
      </c>
      <c r="N719" s="107">
        <v>6</v>
      </c>
      <c r="O719" s="107">
        <v>6</v>
      </c>
      <c r="P719" s="107">
        <f>N719-O719</f>
        <v>0</v>
      </c>
      <c r="Q719" s="110">
        <f t="shared" si="27"/>
        <v>735240.77000000048</v>
      </c>
      <c r="R719" s="111">
        <f>L719/H719</f>
        <v>150.18720089452108</v>
      </c>
    </row>
    <row r="720" spans="1:18" s="112" customFormat="1" x14ac:dyDescent="0.55000000000000004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55000000000000004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222079.45</v>
      </c>
      <c r="K721" s="104">
        <f>สกลนคร!AF52</f>
        <v>260010.19</v>
      </c>
      <c r="L721" s="105">
        <f>สกลนคร!AG52</f>
        <v>596048.51</v>
      </c>
      <c r="M721" s="105">
        <f>สกลนคร!AH52</f>
        <v>424907.75</v>
      </c>
      <c r="N721" s="101"/>
      <c r="O721" s="101"/>
      <c r="P721" s="101"/>
      <c r="Q721" s="93">
        <f t="shared" si="27"/>
        <v>171140.76</v>
      </c>
      <c r="R721" s="94">
        <f t="shared" si="28"/>
        <v>145.94723555337904</v>
      </c>
    </row>
    <row r="722" spans="1:18" x14ac:dyDescent="0.55000000000000004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445351.5</v>
      </c>
      <c r="K722" s="104">
        <f>สกลนคร!AF53</f>
        <v>540028.51</v>
      </c>
      <c r="L722" s="105">
        <f>สกลนคร!AG53</f>
        <v>613467.65999999992</v>
      </c>
      <c r="M722" s="105">
        <f>สกลนคร!AH53</f>
        <v>454519.7</v>
      </c>
      <c r="N722" s="101"/>
      <c r="O722" s="101"/>
      <c r="P722" s="101"/>
      <c r="Q722" s="93">
        <f t="shared" si="27"/>
        <v>158947.9599999999</v>
      </c>
      <c r="R722" s="94">
        <f t="shared" si="28"/>
        <v>143.50120701754383</v>
      </c>
    </row>
    <row r="723" spans="1:18" x14ac:dyDescent="0.55000000000000004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1106952.68</v>
      </c>
      <c r="K723" s="104">
        <f>สกลนคร!AF54</f>
        <v>1125342.3099999998</v>
      </c>
      <c r="L723" s="105">
        <f>สกลนคร!AG54</f>
        <v>592841.73</v>
      </c>
      <c r="M723" s="105">
        <f>สกลนคร!AH54</f>
        <v>480565.43</v>
      </c>
      <c r="N723" s="101"/>
      <c r="O723" s="101"/>
      <c r="P723" s="101"/>
      <c r="Q723" s="93">
        <f t="shared" si="27"/>
        <v>112276.29999999999</v>
      </c>
      <c r="R723" s="94">
        <f t="shared" si="28"/>
        <v>134.30940869959221</v>
      </c>
    </row>
    <row r="724" spans="1:18" x14ac:dyDescent="0.55000000000000004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426328</v>
      </c>
      <c r="K724" s="104">
        <f>สกลนคร!AF55</f>
        <v>450593.34</v>
      </c>
      <c r="L724" s="105">
        <f>สกลนคร!AG55</f>
        <v>512416.01</v>
      </c>
      <c r="M724" s="105">
        <f>สกลนคร!AH55</f>
        <v>358989.63</v>
      </c>
      <c r="N724" s="101"/>
      <c r="O724" s="101"/>
      <c r="P724" s="101"/>
      <c r="Q724" s="93">
        <f t="shared" si="27"/>
        <v>153426.38</v>
      </c>
      <c r="R724" s="94">
        <f t="shared" si="28"/>
        <v>149.91691339964893</v>
      </c>
    </row>
    <row r="725" spans="1:18" x14ac:dyDescent="0.55000000000000004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943536.26</v>
      </c>
      <c r="K725" s="104">
        <f>สกลนคร!AF56</f>
        <v>957527.08</v>
      </c>
      <c r="L725" s="105">
        <f>สกลนคร!AG56</f>
        <v>468636.75</v>
      </c>
      <c r="M725" s="105">
        <f>สกลนคร!AH56</f>
        <v>269174.19</v>
      </c>
      <c r="N725" s="101"/>
      <c r="O725" s="101"/>
      <c r="P725" s="101"/>
      <c r="Q725" s="93">
        <f t="shared" si="27"/>
        <v>199462.56</v>
      </c>
      <c r="R725" s="94">
        <f t="shared" si="28"/>
        <v>129.27910344827586</v>
      </c>
    </row>
    <row r="726" spans="1:18" s="112" customFormat="1" x14ac:dyDescent="0.55000000000000004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3144247.8899999997</v>
      </c>
      <c r="K726" s="109">
        <f>SUM(K720:K725)</f>
        <v>3333501.4299999997</v>
      </c>
      <c r="L726" s="109">
        <f>SUM(L720:L725)</f>
        <v>2783410.66</v>
      </c>
      <c r="M726" s="109">
        <f>SUM(M720:M725)</f>
        <v>1988156.6999999997</v>
      </c>
      <c r="N726" s="107">
        <v>5</v>
      </c>
      <c r="O726" s="107">
        <v>5</v>
      </c>
      <c r="P726" s="107">
        <f>N726-O726</f>
        <v>0</v>
      </c>
      <c r="Q726" s="110">
        <f t="shared" si="27"/>
        <v>795253.96000000043</v>
      </c>
      <c r="R726" s="111">
        <f>L726/H726</f>
        <v>140.46279067420267</v>
      </c>
    </row>
    <row r="727" spans="1:18" x14ac:dyDescent="0.55000000000000004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55000000000000004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580539.05000000005</v>
      </c>
      <c r="K728" s="104">
        <f>สกลนคร!AF57</f>
        <v>534575.7300000001</v>
      </c>
      <c r="L728" s="105">
        <f>สกลนคร!AG57</f>
        <v>693026.91999999993</v>
      </c>
      <c r="M728" s="105">
        <f>สกลนคร!AH57</f>
        <v>678873.64</v>
      </c>
      <c r="N728" s="101"/>
      <c r="O728" s="101"/>
      <c r="P728" s="101"/>
      <c r="Q728" s="93">
        <f t="shared" si="27"/>
        <v>14153.279999999912</v>
      </c>
      <c r="R728" s="94">
        <f t="shared" si="28"/>
        <v>129.92630671166103</v>
      </c>
    </row>
    <row r="729" spans="1:18" x14ac:dyDescent="0.55000000000000004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459271.03</v>
      </c>
      <c r="K729" s="104">
        <f>สกลนคร!AF58</f>
        <v>316973.84000000003</v>
      </c>
      <c r="L729" s="105">
        <f>สกลนคร!AG58</f>
        <v>755959.4</v>
      </c>
      <c r="M729" s="105">
        <f>สกลนคร!AH58</f>
        <v>719555.52</v>
      </c>
      <c r="N729" s="101"/>
      <c r="O729" s="101"/>
      <c r="P729" s="101"/>
      <c r="Q729" s="93">
        <f t="shared" si="27"/>
        <v>36403.880000000005</v>
      </c>
      <c r="R729" s="94">
        <f t="shared" si="28"/>
        <v>142.39205123375402</v>
      </c>
    </row>
    <row r="730" spans="1:18" x14ac:dyDescent="0.55000000000000004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630420.88</v>
      </c>
      <c r="K730" s="104">
        <f>สกลนคร!AF59</f>
        <v>714418.89</v>
      </c>
      <c r="L730" s="105">
        <f>สกลนคร!AG59</f>
        <v>536714.03</v>
      </c>
      <c r="M730" s="105">
        <f>สกลนคร!AH59</f>
        <v>536053.48</v>
      </c>
      <c r="N730" s="101"/>
      <c r="O730" s="101"/>
      <c r="P730" s="101"/>
      <c r="Q730" s="93">
        <f t="shared" si="27"/>
        <v>660.55000000004657</v>
      </c>
      <c r="R730" s="94">
        <f t="shared" si="28"/>
        <v>111.53658146300916</v>
      </c>
    </row>
    <row r="731" spans="1:18" x14ac:dyDescent="0.55000000000000004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176955.68</v>
      </c>
      <c r="K731" s="104">
        <f>สกลนคร!AF60</f>
        <v>275079.15999999997</v>
      </c>
      <c r="L731" s="105">
        <f>สกลนคร!AG60</f>
        <v>572140.57000000007</v>
      </c>
      <c r="M731" s="105">
        <f>สกลนคร!AH60</f>
        <v>612505.21</v>
      </c>
      <c r="N731" s="101"/>
      <c r="O731" s="101"/>
      <c r="P731" s="101"/>
      <c r="Q731" s="93">
        <f t="shared" si="27"/>
        <v>-40364.639999999898</v>
      </c>
      <c r="R731" s="94">
        <f t="shared" si="28"/>
        <v>189.51327260682348</v>
      </c>
    </row>
    <row r="732" spans="1:18" x14ac:dyDescent="0.55000000000000004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153398.74</v>
      </c>
      <c r="K732" s="104">
        <f>สกลนคร!AF61</f>
        <v>200457.91999999998</v>
      </c>
      <c r="L732" s="105">
        <f>สกลนคร!AG61</f>
        <v>388570.78</v>
      </c>
      <c r="M732" s="105">
        <f>สกลนคร!AH61</f>
        <v>374172.18000000005</v>
      </c>
      <c r="N732" s="101"/>
      <c r="O732" s="101"/>
      <c r="P732" s="101"/>
      <c r="Q732" s="93">
        <f t="shared" si="27"/>
        <v>14398.599999999977</v>
      </c>
      <c r="R732" s="94">
        <f t="shared" si="28"/>
        <v>157.06175424413905</v>
      </c>
    </row>
    <row r="733" spans="1:18" x14ac:dyDescent="0.55000000000000004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299171.87</v>
      </c>
      <c r="K733" s="104">
        <f>สกลนคร!AF62</f>
        <v>243724.12999999998</v>
      </c>
      <c r="L733" s="105">
        <f>สกลนคร!AG62</f>
        <v>434295.28</v>
      </c>
      <c r="M733" s="105">
        <f>สกลนคร!AH62</f>
        <v>406041.44</v>
      </c>
      <c r="N733" s="101"/>
      <c r="O733" s="101"/>
      <c r="P733" s="101"/>
      <c r="Q733" s="93">
        <f t="shared" si="27"/>
        <v>28253.840000000026</v>
      </c>
      <c r="R733" s="94">
        <f t="shared" si="28"/>
        <v>221.12794297352343</v>
      </c>
    </row>
    <row r="734" spans="1:18" x14ac:dyDescent="0.55000000000000004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790796.41</v>
      </c>
      <c r="K734" s="104">
        <f>สกลนคร!AF63</f>
        <v>812341.61</v>
      </c>
      <c r="L734" s="105">
        <f>สกลนคร!AG63</f>
        <v>407825.2</v>
      </c>
      <c r="M734" s="105">
        <f>สกลนคร!AH63</f>
        <v>406059.16000000003</v>
      </c>
      <c r="N734" s="101"/>
      <c r="O734" s="101"/>
      <c r="P734" s="101"/>
      <c r="Q734" s="93">
        <f t="shared" si="27"/>
        <v>1766.039999999979</v>
      </c>
      <c r="R734" s="94">
        <f t="shared" si="28"/>
        <v>310.36925418569257</v>
      </c>
    </row>
    <row r="735" spans="1:18" x14ac:dyDescent="0.55000000000000004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272696.34000000003</v>
      </c>
      <c r="K735" s="104">
        <f>สกลนคร!AF64</f>
        <v>345664.38</v>
      </c>
      <c r="L735" s="105">
        <f>สกลนคร!AG64</f>
        <v>425800.17</v>
      </c>
      <c r="M735" s="105">
        <f>สกลนคร!AH64</f>
        <v>423980.57999999996</v>
      </c>
      <c r="N735" s="101"/>
      <c r="O735" s="101"/>
      <c r="P735" s="101"/>
      <c r="Q735" s="93">
        <f t="shared" si="27"/>
        <v>1819.5900000000256</v>
      </c>
      <c r="R735" s="94">
        <f t="shared" si="28"/>
        <v>162.89218439173681</v>
      </c>
    </row>
    <row r="736" spans="1:18" x14ac:dyDescent="0.55000000000000004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167897.57</v>
      </c>
      <c r="K736" s="104">
        <f>สกลนคร!AF65</f>
        <v>213555.08000000002</v>
      </c>
      <c r="L736" s="105">
        <f>สกลนคร!AG65</f>
        <v>485615.67</v>
      </c>
      <c r="M736" s="105">
        <f>สกลนคร!AH65</f>
        <v>481696.73</v>
      </c>
      <c r="N736" s="101"/>
      <c r="O736" s="101"/>
      <c r="P736" s="101"/>
      <c r="Q736" s="93">
        <f t="shared" si="27"/>
        <v>3918.9400000000023</v>
      </c>
      <c r="R736" s="94">
        <f t="shared" si="28"/>
        <v>159.79456071076012</v>
      </c>
    </row>
    <row r="737" spans="1:18" x14ac:dyDescent="0.55000000000000004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390457.78</v>
      </c>
      <c r="K737" s="104">
        <f>สกลนคร!AF66</f>
        <v>476409.26000000007</v>
      </c>
      <c r="L737" s="105">
        <f>สกลนคร!AG66</f>
        <v>601046.41999999993</v>
      </c>
      <c r="M737" s="105">
        <f>สกลนคร!AH66</f>
        <v>619153.38</v>
      </c>
      <c r="N737" s="101"/>
      <c r="O737" s="101"/>
      <c r="P737" s="101"/>
      <c r="Q737" s="93">
        <f t="shared" si="27"/>
        <v>-18106.960000000079</v>
      </c>
      <c r="R737" s="94">
        <f t="shared" si="28"/>
        <v>119.75421797170749</v>
      </c>
    </row>
    <row r="738" spans="1:18" x14ac:dyDescent="0.55000000000000004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452073.71</v>
      </c>
      <c r="K738" s="104">
        <f>สกลนคร!AF67</f>
        <v>442024.06000000006</v>
      </c>
      <c r="L738" s="105">
        <f>สกลนคร!AG67</f>
        <v>413101.57</v>
      </c>
      <c r="M738" s="105">
        <f>สกลนคร!AH67</f>
        <v>445451.8</v>
      </c>
      <c r="N738" s="101"/>
      <c r="O738" s="101"/>
      <c r="P738" s="101"/>
      <c r="Q738" s="93">
        <f t="shared" si="27"/>
        <v>-32350.229999999981</v>
      </c>
      <c r="R738" s="94">
        <f t="shared" si="28"/>
        <v>92.582153742716272</v>
      </c>
    </row>
    <row r="739" spans="1:18" x14ac:dyDescent="0.55000000000000004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214428.63</v>
      </c>
      <c r="K739" s="104">
        <f>สกลนคร!AF68</f>
        <v>243062.49</v>
      </c>
      <c r="L739" s="105">
        <f>สกลนคร!AG68</f>
        <v>498531.53</v>
      </c>
      <c r="M739" s="105">
        <f>สกลนคร!AH68</f>
        <v>449431.43000000005</v>
      </c>
      <c r="N739" s="101"/>
      <c r="O739" s="101"/>
      <c r="P739" s="101"/>
      <c r="Q739" s="93">
        <f t="shared" si="27"/>
        <v>49100.099999999977</v>
      </c>
      <c r="R739" s="94">
        <f t="shared" si="28"/>
        <v>133.15478899572651</v>
      </c>
    </row>
    <row r="740" spans="1:18" x14ac:dyDescent="0.55000000000000004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237943.99</v>
      </c>
      <c r="K740" s="104">
        <f>สกลนคร!AF69</f>
        <v>284217.09999999998</v>
      </c>
      <c r="L740" s="105">
        <f>สกลนคร!AG69</f>
        <v>880387.62</v>
      </c>
      <c r="M740" s="105">
        <f>สกลนคร!AH69</f>
        <v>860464.82</v>
      </c>
      <c r="N740" s="101"/>
      <c r="O740" s="101"/>
      <c r="P740" s="101"/>
      <c r="Q740" s="93">
        <f t="shared" si="27"/>
        <v>19922.800000000047</v>
      </c>
      <c r="R740" s="94">
        <f t="shared" si="28"/>
        <v>268.90275503970679</v>
      </c>
    </row>
    <row r="741" spans="1:18" s="120" customFormat="1" x14ac:dyDescent="0.55000000000000004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418445.76</v>
      </c>
      <c r="K741" s="104">
        <f>สกลนคร!AF70</f>
        <v>450068.07</v>
      </c>
      <c r="L741" s="105">
        <f>สกลนคร!AG70</f>
        <v>294783.77</v>
      </c>
      <c r="M741" s="105">
        <f>สกลนคร!AH70</f>
        <v>311081.96000000002</v>
      </c>
      <c r="N741" s="115"/>
      <c r="O741" s="115"/>
      <c r="P741" s="115"/>
      <c r="Q741" s="118">
        <f t="shared" si="27"/>
        <v>-16298.190000000002</v>
      </c>
      <c r="R741" s="119">
        <f t="shared" si="28"/>
        <v>108.1378466617755</v>
      </c>
    </row>
    <row r="742" spans="1:18" s="112" customFormat="1" x14ac:dyDescent="0.55000000000000004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4826051.68</v>
      </c>
      <c r="K742" s="109">
        <f>SUM(K727:K740)</f>
        <v>5102503.6500000004</v>
      </c>
      <c r="L742" s="109">
        <f>SUM(L727:L740)</f>
        <v>7093015.1600000011</v>
      </c>
      <c r="M742" s="109">
        <f>SUM(M727:M740)</f>
        <v>7013439.3700000001</v>
      </c>
      <c r="N742" s="107">
        <v>14</v>
      </c>
      <c r="O742" s="107">
        <v>14</v>
      </c>
      <c r="P742" s="107">
        <f>N742-O742</f>
        <v>0</v>
      </c>
      <c r="Q742" s="110">
        <f t="shared" si="27"/>
        <v>79575.790000000969</v>
      </c>
      <c r="R742" s="111">
        <f>L742/H742</f>
        <v>152.93922031997931</v>
      </c>
    </row>
    <row r="743" spans="1:18" x14ac:dyDescent="0.55000000000000004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55000000000000004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479807.68</v>
      </c>
      <c r="K744" s="117">
        <f>สกลนคร!AF71</f>
        <v>577182.78</v>
      </c>
      <c r="L744" s="105">
        <f>สกลนคร!AG71</f>
        <v>787941.07000000007</v>
      </c>
      <c r="M744" s="105">
        <f>สกลนคร!AH71</f>
        <v>838319.9</v>
      </c>
      <c r="N744" s="115"/>
      <c r="O744" s="115"/>
      <c r="P744" s="115"/>
      <c r="Q744" s="93">
        <f t="shared" si="27"/>
        <v>-50378.829999999958</v>
      </c>
      <c r="R744" s="94">
        <f t="shared" si="28"/>
        <v>129.48908299096138</v>
      </c>
    </row>
    <row r="745" spans="1:18" s="120" customFormat="1" x14ac:dyDescent="0.55000000000000004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566190.51</v>
      </c>
      <c r="K745" s="117">
        <f>สกลนคร!AF72</f>
        <v>879337.13</v>
      </c>
      <c r="L745" s="105">
        <f>สกลนคร!AG72</f>
        <v>695642.3</v>
      </c>
      <c r="M745" s="105">
        <f>สกลนคร!AH72</f>
        <v>620408.16</v>
      </c>
      <c r="N745" s="115"/>
      <c r="O745" s="115"/>
      <c r="P745" s="115"/>
      <c r="Q745" s="93">
        <f t="shared" si="27"/>
        <v>75234.140000000014</v>
      </c>
      <c r="R745" s="94">
        <f t="shared" si="28"/>
        <v>164.45444444444445</v>
      </c>
    </row>
    <row r="746" spans="1:18" s="120" customFormat="1" x14ac:dyDescent="0.55000000000000004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701536.38</v>
      </c>
      <c r="K746" s="117">
        <f>สกลนคร!AF73</f>
        <v>759938.34</v>
      </c>
      <c r="L746" s="105">
        <f>สกลนคร!AG73</f>
        <v>669650.66999999993</v>
      </c>
      <c r="M746" s="105">
        <f>สกลนคร!AH73</f>
        <v>785027.76</v>
      </c>
      <c r="N746" s="115"/>
      <c r="O746" s="115"/>
      <c r="P746" s="115"/>
      <c r="Q746" s="93">
        <f t="shared" si="27"/>
        <v>-115377.09000000008</v>
      </c>
      <c r="R746" s="94">
        <f t="shared" si="28"/>
        <v>136.41284783051537</v>
      </c>
    </row>
    <row r="747" spans="1:18" s="120" customFormat="1" x14ac:dyDescent="0.55000000000000004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626837.88</v>
      </c>
      <c r="K747" s="117">
        <f>สกลนคร!AF74</f>
        <v>721960.52</v>
      </c>
      <c r="L747" s="105">
        <f>สกลนคร!AG74</f>
        <v>735093.58000000007</v>
      </c>
      <c r="M747" s="105">
        <f>สกลนคร!AH74</f>
        <v>826461.13</v>
      </c>
      <c r="N747" s="115"/>
      <c r="O747" s="115"/>
      <c r="P747" s="115"/>
      <c r="Q747" s="93">
        <f t="shared" si="27"/>
        <v>-91367.54999999993</v>
      </c>
      <c r="R747" s="94">
        <f t="shared" si="28"/>
        <v>189.65262641898866</v>
      </c>
    </row>
    <row r="748" spans="1:18" s="120" customFormat="1" x14ac:dyDescent="0.55000000000000004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407624.73</v>
      </c>
      <c r="K748" s="117">
        <f>สกลนคร!AF75</f>
        <v>466452.98</v>
      </c>
      <c r="L748" s="105">
        <f>สกลนคร!AG75</f>
        <v>680415.2</v>
      </c>
      <c r="M748" s="105">
        <f>สกลนคร!AH75</f>
        <v>714083</v>
      </c>
      <c r="N748" s="115"/>
      <c r="O748" s="115"/>
      <c r="P748" s="115"/>
      <c r="Q748" s="93">
        <f t="shared" si="27"/>
        <v>-33667.800000000047</v>
      </c>
      <c r="R748" s="94">
        <f t="shared" si="28"/>
        <v>161.77251545411315</v>
      </c>
    </row>
    <row r="749" spans="1:18" s="120" customFormat="1" x14ac:dyDescent="0.55000000000000004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548571.48</v>
      </c>
      <c r="K749" s="117">
        <f>สกลนคร!AF76</f>
        <v>587647.52</v>
      </c>
      <c r="L749" s="105">
        <f>สกลนคร!AG76</f>
        <v>605270.55000000005</v>
      </c>
      <c r="M749" s="105">
        <f>สกลนคร!AH76</f>
        <v>606229.22</v>
      </c>
      <c r="N749" s="115"/>
      <c r="O749" s="115"/>
      <c r="P749" s="115"/>
      <c r="Q749" s="93">
        <f t="shared" si="27"/>
        <v>-958.66999999992549</v>
      </c>
      <c r="R749" s="94">
        <f t="shared" si="28"/>
        <v>292.26004345726705</v>
      </c>
    </row>
    <row r="750" spans="1:18" s="120" customFormat="1" x14ac:dyDescent="0.55000000000000004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261087.25</v>
      </c>
      <c r="K750" s="117">
        <f>สกลนคร!AF77</f>
        <v>590472.73</v>
      </c>
      <c r="L750" s="105">
        <f>สกลนคร!AG77</f>
        <v>632786.54</v>
      </c>
      <c r="M750" s="105">
        <f>สกลนคร!AH77</f>
        <v>502943.01</v>
      </c>
      <c r="N750" s="115"/>
      <c r="O750" s="115"/>
      <c r="P750" s="115"/>
      <c r="Q750" s="93">
        <f t="shared" si="27"/>
        <v>129843.53000000003</v>
      </c>
      <c r="R750" s="94">
        <f t="shared" si="28"/>
        <v>323.67597953964196</v>
      </c>
    </row>
    <row r="751" spans="1:18" s="112" customFormat="1" x14ac:dyDescent="0.55000000000000004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3591655.9099999997</v>
      </c>
      <c r="K751" s="109">
        <f>SUM(K743:K750)</f>
        <v>4582992</v>
      </c>
      <c r="L751" s="109">
        <f>SUM(L743:L750)</f>
        <v>4806799.91</v>
      </c>
      <c r="M751" s="109">
        <f>SUM(M743:M750)</f>
        <v>4893472.18</v>
      </c>
      <c r="N751" s="107">
        <v>7</v>
      </c>
      <c r="O751" s="107">
        <v>7</v>
      </c>
      <c r="P751" s="107">
        <f>N751-O751</f>
        <v>0</v>
      </c>
      <c r="Q751" s="110">
        <f t="shared" si="27"/>
        <v>-86672.269999999553</v>
      </c>
      <c r="R751" s="111">
        <f>L751/H751</f>
        <v>175.86711217620373</v>
      </c>
    </row>
    <row r="752" spans="1:18" x14ac:dyDescent="0.55000000000000004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55000000000000004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169438.43</v>
      </c>
      <c r="K753" s="104">
        <f>สกลนคร!AF78</f>
        <v>229842.63</v>
      </c>
      <c r="L753" s="105">
        <f>สกลนคร!AG78</f>
        <v>361616.74</v>
      </c>
      <c r="M753" s="105">
        <f>สกลนคร!AH78</f>
        <v>328985.94</v>
      </c>
      <c r="N753" s="101"/>
      <c r="O753" s="101"/>
      <c r="P753" s="101"/>
      <c r="Q753" s="93">
        <f t="shared" si="27"/>
        <v>32630.799999999988</v>
      </c>
      <c r="R753" s="94">
        <f t="shared" si="28"/>
        <v>96.714827493982341</v>
      </c>
    </row>
    <row r="754" spans="1:18" x14ac:dyDescent="0.55000000000000004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100206.66</v>
      </c>
      <c r="K754" s="104">
        <f>สกลนคร!AF79</f>
        <v>170984.04</v>
      </c>
      <c r="L754" s="105">
        <f>สกลนคร!AG79</f>
        <v>580239.81000000006</v>
      </c>
      <c r="M754" s="105">
        <f>สกลนคร!AH79</f>
        <v>543844.63</v>
      </c>
      <c r="N754" s="101"/>
      <c r="O754" s="101"/>
      <c r="P754" s="101"/>
      <c r="Q754" s="93">
        <f t="shared" si="27"/>
        <v>36395.180000000051</v>
      </c>
      <c r="R754" s="94">
        <f t="shared" si="28"/>
        <v>153.2593264659271</v>
      </c>
    </row>
    <row r="755" spans="1:18" x14ac:dyDescent="0.55000000000000004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223978.89</v>
      </c>
      <c r="K755" s="104">
        <f>สกลนคร!AF80</f>
        <v>278551.25</v>
      </c>
      <c r="L755" s="105">
        <f>สกลนคร!AG80</f>
        <v>503847.2</v>
      </c>
      <c r="M755" s="105">
        <f>สกลนคร!AH80</f>
        <v>471602.33</v>
      </c>
      <c r="N755" s="101"/>
      <c r="O755" s="101"/>
      <c r="P755" s="101"/>
      <c r="Q755" s="93">
        <f t="shared" si="27"/>
        <v>32244.869999999995</v>
      </c>
      <c r="R755" s="94">
        <f t="shared" si="28"/>
        <v>166.78159549817943</v>
      </c>
    </row>
    <row r="756" spans="1:18" x14ac:dyDescent="0.55000000000000004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206900.36</v>
      </c>
      <c r="K756" s="104">
        <f>สกลนคร!AF81</f>
        <v>224604.99</v>
      </c>
      <c r="L756" s="105">
        <f>สกลนคร!AG81</f>
        <v>374179.68</v>
      </c>
      <c r="M756" s="105">
        <f>สกลนคร!AH81</f>
        <v>349490.29</v>
      </c>
      <c r="N756" s="101"/>
      <c r="O756" s="101"/>
      <c r="P756" s="101"/>
      <c r="Q756" s="93">
        <f t="shared" si="27"/>
        <v>24689.390000000014</v>
      </c>
      <c r="R756" s="94">
        <f t="shared" si="28"/>
        <v>242.18749514563106</v>
      </c>
    </row>
    <row r="757" spans="1:18" x14ac:dyDescent="0.55000000000000004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128692.44</v>
      </c>
      <c r="K757" s="104">
        <f>สกลนคร!AF82</f>
        <v>152918.96</v>
      </c>
      <c r="L757" s="105">
        <f>สกลนคร!AG82</f>
        <v>352190.92</v>
      </c>
      <c r="M757" s="105">
        <f>สกลนคร!AH82</f>
        <v>301399.63</v>
      </c>
      <c r="N757" s="101"/>
      <c r="O757" s="101"/>
      <c r="P757" s="101"/>
      <c r="Q757" s="93">
        <f t="shared" si="27"/>
        <v>50791.289999999979</v>
      </c>
      <c r="R757" s="94">
        <f t="shared" si="28"/>
        <v>89.072058674759731</v>
      </c>
    </row>
    <row r="758" spans="1:18" x14ac:dyDescent="0.55000000000000004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273063.64</v>
      </c>
      <c r="K758" s="104">
        <f>สกลนคร!AF83</f>
        <v>336986.15</v>
      </c>
      <c r="L758" s="105">
        <f>สกลนคร!AG83</f>
        <v>628790.26</v>
      </c>
      <c r="M758" s="105">
        <f>สกลนคร!AH83</f>
        <v>582962.36</v>
      </c>
      <c r="N758" s="101"/>
      <c r="O758" s="101"/>
      <c r="P758" s="101"/>
      <c r="Q758" s="93">
        <f t="shared" si="27"/>
        <v>45827.900000000023</v>
      </c>
      <c r="R758" s="94">
        <f t="shared" si="28"/>
        <v>100.86465511709977</v>
      </c>
    </row>
    <row r="759" spans="1:18" x14ac:dyDescent="0.55000000000000004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108436.07</v>
      </c>
      <c r="K759" s="104">
        <f>สกลนคร!AF84</f>
        <v>186261.95</v>
      </c>
      <c r="L759" s="105">
        <f>สกลนคร!AG84</f>
        <v>688788.47999999998</v>
      </c>
      <c r="M759" s="105">
        <f>สกลนคร!AH84</f>
        <v>622405.56999999995</v>
      </c>
      <c r="N759" s="101"/>
      <c r="O759" s="101"/>
      <c r="P759" s="101"/>
      <c r="Q759" s="93">
        <f t="shared" si="27"/>
        <v>66382.910000000033</v>
      </c>
      <c r="R759" s="94">
        <f t="shared" si="28"/>
        <v>171.98214232209736</v>
      </c>
    </row>
    <row r="760" spans="1:18" x14ac:dyDescent="0.55000000000000004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211534.36</v>
      </c>
      <c r="K760" s="104">
        <f>สกลนคร!AF85</f>
        <v>235217.21999999997</v>
      </c>
      <c r="L760" s="105">
        <f>สกลนคร!AG85</f>
        <v>518257.39</v>
      </c>
      <c r="M760" s="105">
        <f>สกลนคร!AH85</f>
        <v>476366.97</v>
      </c>
      <c r="N760" s="101"/>
      <c r="O760" s="101"/>
      <c r="P760" s="101"/>
      <c r="Q760" s="93">
        <f t="shared" si="27"/>
        <v>41890.420000000042</v>
      </c>
      <c r="R760" s="94">
        <f t="shared" si="28"/>
        <v>154.33513698630136</v>
      </c>
    </row>
    <row r="761" spans="1:18" x14ac:dyDescent="0.55000000000000004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110303.54</v>
      </c>
      <c r="K761" s="104">
        <f>สกลนคร!AF86</f>
        <v>147534.9</v>
      </c>
      <c r="L761" s="105">
        <f>สกลนคร!AG86</f>
        <v>215119.94</v>
      </c>
      <c r="M761" s="105">
        <f>สกลนคร!AH86</f>
        <v>205943.97000000003</v>
      </c>
      <c r="N761" s="101"/>
      <c r="O761" s="101"/>
      <c r="P761" s="101"/>
      <c r="Q761" s="93">
        <f t="shared" si="27"/>
        <v>9175.9699999999721</v>
      </c>
      <c r="R761" s="94">
        <f t="shared" si="28"/>
        <v>157.7125659824047</v>
      </c>
    </row>
    <row r="762" spans="1:18" s="112" customFormat="1" x14ac:dyDescent="0.55000000000000004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1532554.3900000001</v>
      </c>
      <c r="K762" s="109">
        <f>SUM(K752:K761)</f>
        <v>1962902.0899999999</v>
      </c>
      <c r="L762" s="109">
        <f>SUM(L752:L761)</f>
        <v>4223030.4200000009</v>
      </c>
      <c r="M762" s="109">
        <f>SUM(M752:M761)</f>
        <v>3883001.69</v>
      </c>
      <c r="N762" s="107">
        <v>9</v>
      </c>
      <c r="O762" s="107">
        <v>9</v>
      </c>
      <c r="P762" s="107">
        <f>N762-O762</f>
        <v>0</v>
      </c>
      <c r="Q762" s="110">
        <f t="shared" si="27"/>
        <v>340028.73000000091</v>
      </c>
      <c r="R762" s="111">
        <f>L762/H762</f>
        <v>136.20042636908988</v>
      </c>
    </row>
    <row r="763" spans="1:18" x14ac:dyDescent="0.55000000000000004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55000000000000004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472444.22</v>
      </c>
      <c r="K764" s="104">
        <f>สกลนคร!AF87</f>
        <v>521547.43</v>
      </c>
      <c r="L764" s="105">
        <f>สกลนคร!AG87</f>
        <v>206864.44</v>
      </c>
      <c r="M764" s="105">
        <f>สกลนคร!AH87</f>
        <v>309514.11000000004</v>
      </c>
      <c r="N764" s="101"/>
      <c r="O764" s="101"/>
      <c r="P764" s="101"/>
      <c r="Q764" s="93">
        <f t="shared" si="27"/>
        <v>-102649.67000000004</v>
      </c>
      <c r="R764" s="94">
        <f t="shared" si="28"/>
        <v>98.040018957345978</v>
      </c>
    </row>
    <row r="765" spans="1:18" x14ac:dyDescent="0.55000000000000004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319480.25</v>
      </c>
      <c r="K765" s="104">
        <f>สกลนคร!AF88</f>
        <v>333521.33</v>
      </c>
      <c r="L765" s="105">
        <f>สกลนคร!AG88</f>
        <v>206423.41999999998</v>
      </c>
      <c r="M765" s="105">
        <f>สกลนคร!AH88</f>
        <v>285858.29000000004</v>
      </c>
      <c r="N765" s="101"/>
      <c r="O765" s="101"/>
      <c r="P765" s="101"/>
      <c r="Q765" s="93">
        <f t="shared" si="27"/>
        <v>-79434.870000000054</v>
      </c>
      <c r="R765" s="94">
        <f t="shared" si="28"/>
        <v>167.14446963562753</v>
      </c>
    </row>
    <row r="766" spans="1:18" x14ac:dyDescent="0.55000000000000004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789485.52</v>
      </c>
      <c r="K766" s="104">
        <f>สกลนคร!AF89</f>
        <v>810165.99</v>
      </c>
      <c r="L766" s="105">
        <f>สกลนคร!AG89</f>
        <v>460015.23</v>
      </c>
      <c r="M766" s="105">
        <f>สกลนคร!AH89</f>
        <v>320430.12</v>
      </c>
      <c r="N766" s="101"/>
      <c r="O766" s="101"/>
      <c r="P766" s="101"/>
      <c r="Q766" s="93">
        <f t="shared" si="27"/>
        <v>139585.10999999999</v>
      </c>
      <c r="R766" s="94">
        <f t="shared" si="28"/>
        <v>165.1760251346499</v>
      </c>
    </row>
    <row r="767" spans="1:18" x14ac:dyDescent="0.55000000000000004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167019.43</v>
      </c>
      <c r="K767" s="104">
        <f>สกลนคร!AF90</f>
        <v>185512.74</v>
      </c>
      <c r="L767" s="105">
        <f>สกลนคร!AG90</f>
        <v>335818.97</v>
      </c>
      <c r="M767" s="105">
        <f>สกลนคร!AH90</f>
        <v>417682.82</v>
      </c>
      <c r="N767" s="101"/>
      <c r="O767" s="101"/>
      <c r="P767" s="101"/>
      <c r="Q767" s="93">
        <f t="shared" si="27"/>
        <v>-81863.850000000035</v>
      </c>
      <c r="R767" s="94">
        <f t="shared" si="28"/>
        <v>195.13013945380592</v>
      </c>
    </row>
    <row r="768" spans="1:18" s="112" customFormat="1" x14ac:dyDescent="0.55000000000000004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1748429.42</v>
      </c>
      <c r="K768" s="109">
        <f>SUM(K763:K767)</f>
        <v>1850747.49</v>
      </c>
      <c r="L768" s="109">
        <f>SUM(L763:L767)</f>
        <v>1209122.06</v>
      </c>
      <c r="M768" s="109">
        <f>SUM(M763:M767)</f>
        <v>1333485.3400000001</v>
      </c>
      <c r="N768" s="107">
        <v>4</v>
      </c>
      <c r="O768" s="107">
        <v>4</v>
      </c>
      <c r="P768" s="107">
        <f>N768-O768</f>
        <v>0</v>
      </c>
      <c r="Q768" s="110">
        <f t="shared" si="27"/>
        <v>-124363.28000000003</v>
      </c>
      <c r="R768" s="111">
        <f>L768/H768</f>
        <v>154.00866895936824</v>
      </c>
    </row>
    <row r="769" spans="1:18" x14ac:dyDescent="0.55000000000000004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55000000000000004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289549.03000000003</v>
      </c>
      <c r="K770" s="104">
        <f>สกลนคร!AF91</f>
        <v>315338.81000000006</v>
      </c>
      <c r="L770" s="105">
        <f>สกลนคร!AG91</f>
        <v>941106.51</v>
      </c>
      <c r="M770" s="105">
        <f>สกลนคร!AH91</f>
        <v>805752.12</v>
      </c>
      <c r="N770" s="101"/>
      <c r="O770" s="101"/>
      <c r="P770" s="101"/>
      <c r="Q770" s="93">
        <f t="shared" si="27"/>
        <v>135354.39000000001</v>
      </c>
      <c r="R770" s="94">
        <f t="shared" si="28"/>
        <v>162.48385877071823</v>
      </c>
    </row>
    <row r="771" spans="1:18" x14ac:dyDescent="0.55000000000000004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79236.02</v>
      </c>
      <c r="K771" s="104">
        <f>สกลนคร!AF92</f>
        <v>110156.83</v>
      </c>
      <c r="L771" s="105">
        <f>สกลนคร!AG92</f>
        <v>546641.46</v>
      </c>
      <c r="M771" s="105">
        <f>สกลนคร!AH92</f>
        <v>435875.18000000005</v>
      </c>
      <c r="N771" s="101"/>
      <c r="O771" s="101"/>
      <c r="P771" s="101"/>
      <c r="Q771" s="93">
        <f t="shared" si="27"/>
        <v>110766.27999999991</v>
      </c>
      <c r="R771" s="94">
        <f t="shared" si="28"/>
        <v>215.97845120505727</v>
      </c>
    </row>
    <row r="772" spans="1:18" x14ac:dyDescent="0.55000000000000004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263994.46999999997</v>
      </c>
      <c r="K772" s="104">
        <f>สกลนคร!AF93</f>
        <v>292930.08999999997</v>
      </c>
      <c r="L772" s="105">
        <f>สกลนคร!AG93</f>
        <v>779188.73</v>
      </c>
      <c r="M772" s="105">
        <f>สกลนคร!AH93</f>
        <v>744750.77</v>
      </c>
      <c r="N772" s="101"/>
      <c r="O772" s="101"/>
      <c r="P772" s="101"/>
      <c r="Q772" s="93">
        <f t="shared" si="27"/>
        <v>34437.959999999963</v>
      </c>
      <c r="R772" s="94">
        <f t="shared" si="28"/>
        <v>225.3293030653557</v>
      </c>
    </row>
    <row r="773" spans="1:18" x14ac:dyDescent="0.55000000000000004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337288.4</v>
      </c>
      <c r="K773" s="104">
        <f>สกลนคร!AF94</f>
        <v>388527.2</v>
      </c>
      <c r="L773" s="105">
        <f>สกลนคร!AG94</f>
        <v>844750.14</v>
      </c>
      <c r="M773" s="105">
        <f>สกลนคร!AH94</f>
        <v>754607.78</v>
      </c>
      <c r="N773" s="101"/>
      <c r="O773" s="101"/>
      <c r="P773" s="101"/>
      <c r="Q773" s="93">
        <f t="shared" si="27"/>
        <v>90142.359999999986</v>
      </c>
      <c r="R773" s="94">
        <f t="shared" si="28"/>
        <v>140.20749211618258</v>
      </c>
    </row>
    <row r="774" spans="1:18" x14ac:dyDescent="0.55000000000000004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300736.7</v>
      </c>
      <c r="K774" s="104">
        <f>สกลนคร!AF95</f>
        <v>335777.27</v>
      </c>
      <c r="L774" s="105">
        <f>สกลนคร!AG95</f>
        <v>666577.72</v>
      </c>
      <c r="M774" s="105">
        <f>สกลนคร!AH95</f>
        <v>776047.35000000009</v>
      </c>
      <c r="N774" s="101"/>
      <c r="O774" s="101"/>
      <c r="P774" s="101"/>
      <c r="Q774" s="93">
        <f t="shared" si="27"/>
        <v>-109469.63000000012</v>
      </c>
      <c r="R774" s="94">
        <f t="shared" si="28"/>
        <v>169.18216243654823</v>
      </c>
    </row>
    <row r="775" spans="1:18" x14ac:dyDescent="0.55000000000000004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220850.17</v>
      </c>
      <c r="K775" s="104">
        <f>สกลนคร!AF96</f>
        <v>266946.53000000003</v>
      </c>
      <c r="L775" s="105">
        <f>สกลนคร!AG96</f>
        <v>870081.38</v>
      </c>
      <c r="M775" s="105">
        <f>สกลนคร!AH96</f>
        <v>687994.52</v>
      </c>
      <c r="N775" s="101"/>
      <c r="O775" s="101"/>
      <c r="P775" s="101"/>
      <c r="Q775" s="93">
        <f t="shared" ref="Q775:Q838" si="29">L775-M775</f>
        <v>182086.86</v>
      </c>
      <c r="R775" s="94">
        <f t="shared" ref="R775:R838" si="30">L775/H775</f>
        <v>202.86346001398928</v>
      </c>
    </row>
    <row r="776" spans="1:18" x14ac:dyDescent="0.55000000000000004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149541.29</v>
      </c>
      <c r="K776" s="104">
        <f>สกลนคร!AF97</f>
        <v>185703.34</v>
      </c>
      <c r="L776" s="105">
        <f>สกลนคร!AG97</f>
        <v>266854.07999999996</v>
      </c>
      <c r="M776" s="105">
        <f>สกลนคร!AH97</f>
        <v>254932.91</v>
      </c>
      <c r="N776" s="101"/>
      <c r="O776" s="101"/>
      <c r="P776" s="101"/>
      <c r="Q776" s="93">
        <f t="shared" si="29"/>
        <v>11921.169999999955</v>
      </c>
      <c r="R776" s="94">
        <f t="shared" si="30"/>
        <v>81.656695226438174</v>
      </c>
    </row>
    <row r="777" spans="1:18" x14ac:dyDescent="0.55000000000000004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127186.69</v>
      </c>
      <c r="K777" s="104">
        <f>สกลนคร!AF98</f>
        <v>171257.13</v>
      </c>
      <c r="L777" s="105">
        <f>สกลนคร!AG98</f>
        <v>708124.16000000003</v>
      </c>
      <c r="M777" s="105">
        <f>สกลนคร!AH98</f>
        <v>661995.87</v>
      </c>
      <c r="N777" s="101"/>
      <c r="O777" s="101"/>
      <c r="P777" s="101"/>
      <c r="Q777" s="93">
        <f t="shared" si="29"/>
        <v>46128.290000000037</v>
      </c>
      <c r="R777" s="94">
        <f t="shared" si="30"/>
        <v>104.61281725513371</v>
      </c>
    </row>
    <row r="778" spans="1:18" x14ac:dyDescent="0.55000000000000004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422704.85</v>
      </c>
      <c r="K778" s="104">
        <f>สกลนคร!AF99</f>
        <v>466140.06</v>
      </c>
      <c r="L778" s="105">
        <f>สกลนคร!AG99</f>
        <v>513870.57</v>
      </c>
      <c r="M778" s="105">
        <f>สกลนคร!AH99</f>
        <v>431675.5</v>
      </c>
      <c r="N778" s="101"/>
      <c r="O778" s="101"/>
      <c r="P778" s="101"/>
      <c r="Q778" s="93">
        <f t="shared" si="29"/>
        <v>82195.070000000007</v>
      </c>
      <c r="R778" s="94">
        <f t="shared" si="30"/>
        <v>140.2868058968059</v>
      </c>
    </row>
    <row r="779" spans="1:18" x14ac:dyDescent="0.55000000000000004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235492</v>
      </c>
      <c r="K779" s="104">
        <f>สกลนคร!AF100</f>
        <v>301375.38</v>
      </c>
      <c r="L779" s="105">
        <f>สกลนคร!AG100</f>
        <v>737878.35</v>
      </c>
      <c r="M779" s="105">
        <f>สกลนคร!AH100</f>
        <v>719948.78</v>
      </c>
      <c r="N779" s="101"/>
      <c r="O779" s="101"/>
      <c r="P779" s="101"/>
      <c r="Q779" s="93">
        <f t="shared" si="29"/>
        <v>17929.569999999949</v>
      </c>
      <c r="R779" s="94">
        <f t="shared" si="30"/>
        <v>109.77065605474561</v>
      </c>
    </row>
    <row r="780" spans="1:18" x14ac:dyDescent="0.55000000000000004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54375.42</v>
      </c>
      <c r="K780" s="104">
        <f>สกลนคร!AF101</f>
        <v>118439.59999999999</v>
      </c>
      <c r="L780" s="105">
        <f>สกลนคร!AG101</f>
        <v>823602.73</v>
      </c>
      <c r="M780" s="105">
        <f>สกลนคร!AH101</f>
        <v>809884.97</v>
      </c>
      <c r="N780" s="101"/>
      <c r="O780" s="101"/>
      <c r="P780" s="101"/>
      <c r="Q780" s="93">
        <f t="shared" si="29"/>
        <v>13717.760000000009</v>
      </c>
      <c r="R780" s="94">
        <f t="shared" si="30"/>
        <v>162.86389756772789</v>
      </c>
    </row>
    <row r="781" spans="1:18" x14ac:dyDescent="0.55000000000000004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164305.62</v>
      </c>
      <c r="K781" s="104">
        <f>สกลนคร!AF102</f>
        <v>201437.49</v>
      </c>
      <c r="L781" s="105">
        <f>สกลนคร!AG102</f>
        <v>484586.21</v>
      </c>
      <c r="M781" s="105">
        <f>สกลนคร!AH102</f>
        <v>469164.66000000003</v>
      </c>
      <c r="N781" s="101"/>
      <c r="O781" s="101"/>
      <c r="P781" s="101"/>
      <c r="Q781" s="93">
        <f t="shared" si="29"/>
        <v>15421.549999999988</v>
      </c>
      <c r="R781" s="94">
        <f t="shared" si="30"/>
        <v>155.81550160771704</v>
      </c>
    </row>
    <row r="782" spans="1:18" x14ac:dyDescent="0.55000000000000004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218490.17</v>
      </c>
      <c r="K782" s="104">
        <f>สกลนคร!AF103</f>
        <v>226522.82</v>
      </c>
      <c r="L782" s="105">
        <f>สกลนคร!AG103</f>
        <v>681252.42999999993</v>
      </c>
      <c r="M782" s="105">
        <f>สกลนคร!AH103</f>
        <v>615827.96</v>
      </c>
      <c r="N782" s="101"/>
      <c r="O782" s="101"/>
      <c r="P782" s="101"/>
      <c r="Q782" s="93">
        <f t="shared" si="29"/>
        <v>65424.469999999972</v>
      </c>
      <c r="R782" s="94">
        <f t="shared" si="30"/>
        <v>197.69368253047008</v>
      </c>
    </row>
    <row r="783" spans="1:18" x14ac:dyDescent="0.55000000000000004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320776.36</v>
      </c>
      <c r="K783" s="104">
        <f>สกลนคร!AF104</f>
        <v>352802.41</v>
      </c>
      <c r="L783" s="105">
        <f>สกลนคร!AG104</f>
        <v>760251.23</v>
      </c>
      <c r="M783" s="105">
        <f>สกลนคร!AH104</f>
        <v>666601.18000000005</v>
      </c>
      <c r="N783" s="101"/>
      <c r="O783" s="101"/>
      <c r="P783" s="101"/>
      <c r="Q783" s="93">
        <f t="shared" si="29"/>
        <v>93650.04999999993</v>
      </c>
      <c r="R783" s="94">
        <f t="shared" si="30"/>
        <v>179.98371922348485</v>
      </c>
    </row>
    <row r="784" spans="1:18" x14ac:dyDescent="0.55000000000000004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202259.92</v>
      </c>
      <c r="K784" s="104">
        <f>สกลนคร!AF105</f>
        <v>151262.51</v>
      </c>
      <c r="L784" s="105">
        <f>สกลนคร!AG105</f>
        <v>906608.3</v>
      </c>
      <c r="M784" s="105">
        <f>สกลนคร!AH105</f>
        <v>861267.9</v>
      </c>
      <c r="N784" s="101"/>
      <c r="O784" s="101"/>
      <c r="P784" s="101"/>
      <c r="Q784" s="93">
        <f t="shared" si="29"/>
        <v>45340.400000000023</v>
      </c>
      <c r="R784" s="94">
        <f t="shared" si="30"/>
        <v>184.8711867862969</v>
      </c>
    </row>
    <row r="785" spans="1:18" x14ac:dyDescent="0.55000000000000004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364138.86</v>
      </c>
      <c r="K785" s="104">
        <f>สกลนคร!AF106</f>
        <v>420711.97</v>
      </c>
      <c r="L785" s="105">
        <f>สกลนคร!AG106</f>
        <v>824258</v>
      </c>
      <c r="M785" s="105">
        <f>สกลนคร!AH106</f>
        <v>765451.91</v>
      </c>
      <c r="N785" s="101"/>
      <c r="O785" s="101"/>
      <c r="P785" s="101"/>
      <c r="Q785" s="93">
        <f t="shared" si="29"/>
        <v>58806.089999999967</v>
      </c>
      <c r="R785" s="94">
        <f t="shared" si="30"/>
        <v>182.55991140642303</v>
      </c>
    </row>
    <row r="786" spans="1:18" x14ac:dyDescent="0.55000000000000004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310657.62</v>
      </c>
      <c r="K786" s="104">
        <f>สกลนคร!AF107</f>
        <v>343611.74</v>
      </c>
      <c r="L786" s="105">
        <f>สกลนคร!AG107</f>
        <v>524896.97</v>
      </c>
      <c r="M786" s="105">
        <f>สกลนคร!AH107</f>
        <v>539290.17000000004</v>
      </c>
      <c r="N786" s="101"/>
      <c r="O786" s="101"/>
      <c r="P786" s="101"/>
      <c r="Q786" s="93">
        <f t="shared" si="29"/>
        <v>-14393.20000000007</v>
      </c>
      <c r="R786" s="94">
        <f t="shared" si="30"/>
        <v>184.36844748858445</v>
      </c>
    </row>
    <row r="787" spans="1:18" x14ac:dyDescent="0.55000000000000004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267539.3</v>
      </c>
      <c r="K787" s="104">
        <f>สกลนคร!AF108</f>
        <v>290999.76</v>
      </c>
      <c r="L787" s="105">
        <f>สกลนคร!AG108</f>
        <v>455169.24</v>
      </c>
      <c r="M787" s="105">
        <f>สกลนคร!AH108</f>
        <v>507913.21</v>
      </c>
      <c r="N787" s="101"/>
      <c r="O787" s="101"/>
      <c r="P787" s="101"/>
      <c r="Q787" s="93">
        <f t="shared" si="29"/>
        <v>-52743.97000000003</v>
      </c>
      <c r="R787" s="94">
        <f t="shared" si="30"/>
        <v>145.51446291560103</v>
      </c>
    </row>
    <row r="788" spans="1:18" s="112" customFormat="1" x14ac:dyDescent="0.55000000000000004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4329122.8899999997</v>
      </c>
      <c r="K788" s="109">
        <f>SUM(K769:K787)</f>
        <v>4939940.9400000004</v>
      </c>
      <c r="L788" s="109">
        <f>SUM(L769:L787)</f>
        <v>12335698.210000003</v>
      </c>
      <c r="M788" s="109">
        <f>SUM(M769:M787)</f>
        <v>11508982.740000002</v>
      </c>
      <c r="N788" s="107">
        <v>18</v>
      </c>
      <c r="O788" s="107">
        <v>18</v>
      </c>
      <c r="P788" s="107">
        <f>N788-O788</f>
        <v>0</v>
      </c>
      <c r="Q788" s="110">
        <f t="shared" si="29"/>
        <v>826715.47000000067</v>
      </c>
      <c r="R788" s="111">
        <f>L788/H788</f>
        <v>158.78511752136757</v>
      </c>
    </row>
    <row r="789" spans="1:18" x14ac:dyDescent="0.55000000000000004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55000000000000004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275413.65000000002</v>
      </c>
      <c r="K790" s="104">
        <f>สกลนคร!AF109</f>
        <v>303375.65000000002</v>
      </c>
      <c r="L790" s="105">
        <f>สกลนคร!AG109</f>
        <v>354076.5</v>
      </c>
      <c r="M790" s="105">
        <f>สกลนคร!AH109</f>
        <v>337670.2</v>
      </c>
      <c r="N790" s="101"/>
      <c r="O790" s="101"/>
      <c r="P790" s="101"/>
      <c r="Q790" s="93">
        <f t="shared" si="29"/>
        <v>16406.299999999988</v>
      </c>
      <c r="R790" s="94">
        <f t="shared" si="30"/>
        <v>131.09089226212515</v>
      </c>
    </row>
    <row r="791" spans="1:18" x14ac:dyDescent="0.55000000000000004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438845.67</v>
      </c>
      <c r="K791" s="104">
        <f>สกลนคร!AF110</f>
        <v>474502.75</v>
      </c>
      <c r="L791" s="105">
        <f>สกลนคร!AG110</f>
        <v>633817.87</v>
      </c>
      <c r="M791" s="105">
        <f>สกลนคร!AH110</f>
        <v>485798.77999999997</v>
      </c>
      <c r="N791" s="101"/>
      <c r="O791" s="101"/>
      <c r="P791" s="101"/>
      <c r="Q791" s="93">
        <f t="shared" si="29"/>
        <v>148019.09000000003</v>
      </c>
      <c r="R791" s="94">
        <f t="shared" si="30"/>
        <v>166.35639632545931</v>
      </c>
    </row>
    <row r="792" spans="1:18" x14ac:dyDescent="0.55000000000000004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326125.81</v>
      </c>
      <c r="K792" s="104">
        <f>สกลนคร!AF111</f>
        <v>358920.05</v>
      </c>
      <c r="L792" s="105">
        <f>สกลนคร!AG111</f>
        <v>582127.99</v>
      </c>
      <c r="M792" s="105">
        <f>สกลนคร!AH111</f>
        <v>511005.02999999997</v>
      </c>
      <c r="N792" s="101"/>
      <c r="O792" s="101"/>
      <c r="P792" s="101"/>
      <c r="Q792" s="93">
        <f t="shared" si="29"/>
        <v>71122.960000000021</v>
      </c>
      <c r="R792" s="94">
        <f t="shared" si="30"/>
        <v>133.08824645633288</v>
      </c>
    </row>
    <row r="793" spans="1:18" x14ac:dyDescent="0.55000000000000004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65372.31</v>
      </c>
      <c r="K793" s="104">
        <f>สกลนคร!AF112</f>
        <v>95557.86</v>
      </c>
      <c r="L793" s="105">
        <f>สกลนคร!AG112</f>
        <v>534000.96</v>
      </c>
      <c r="M793" s="105">
        <f>สกลนคร!AH112</f>
        <v>496861.12999999995</v>
      </c>
      <c r="N793" s="101"/>
      <c r="O793" s="101"/>
      <c r="P793" s="101"/>
      <c r="Q793" s="93">
        <f t="shared" si="29"/>
        <v>37139.830000000016</v>
      </c>
      <c r="R793" s="94">
        <f t="shared" si="30"/>
        <v>262.53734513274333</v>
      </c>
    </row>
    <row r="794" spans="1:18" x14ac:dyDescent="0.55000000000000004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63936.75</v>
      </c>
      <c r="K794" s="104">
        <f>สกลนคร!AF113</f>
        <v>103747.29000000001</v>
      </c>
      <c r="L794" s="105">
        <f>สกลนคร!AG113</f>
        <v>496206.19</v>
      </c>
      <c r="M794" s="105">
        <f>สกลนคร!AH113</f>
        <v>571417.37999999989</v>
      </c>
      <c r="N794" s="101"/>
      <c r="O794" s="101"/>
      <c r="P794" s="101"/>
      <c r="Q794" s="93">
        <f t="shared" si="29"/>
        <v>-75211.189999999886</v>
      </c>
      <c r="R794" s="94">
        <f t="shared" si="30"/>
        <v>119.53895205974464</v>
      </c>
    </row>
    <row r="795" spans="1:18" x14ac:dyDescent="0.55000000000000004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256366.73</v>
      </c>
      <c r="K795" s="104">
        <f>สกลนคร!AF114</f>
        <v>274253.36</v>
      </c>
      <c r="L795" s="105">
        <f>สกลนคร!AG114</f>
        <v>433624.79000000004</v>
      </c>
      <c r="M795" s="105">
        <f>สกลนคร!AH114</f>
        <v>427407.8</v>
      </c>
      <c r="N795" s="101"/>
      <c r="O795" s="101"/>
      <c r="P795" s="101"/>
      <c r="Q795" s="93">
        <f t="shared" si="29"/>
        <v>6216.9900000000489</v>
      </c>
      <c r="R795" s="94">
        <f t="shared" si="30"/>
        <v>148.29849179206568</v>
      </c>
    </row>
    <row r="796" spans="1:18" s="112" customFormat="1" x14ac:dyDescent="0.55000000000000004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1426060.9200000002</v>
      </c>
      <c r="K796" s="109">
        <f>SUM(K789:K795)</f>
        <v>1610356.96</v>
      </c>
      <c r="L796" s="109">
        <f>SUM(L789:L795)</f>
        <v>3033854.3</v>
      </c>
      <c r="M796" s="109">
        <f>SUM(M789:M795)</f>
        <v>2830160.3199999994</v>
      </c>
      <c r="N796" s="107">
        <v>6</v>
      </c>
      <c r="O796" s="107">
        <v>6</v>
      </c>
      <c r="P796" s="107">
        <f>N796-O796</f>
        <v>0</v>
      </c>
      <c r="Q796" s="110">
        <f t="shared" si="29"/>
        <v>203693.98000000045</v>
      </c>
      <c r="R796" s="111">
        <f>L796/H796</f>
        <v>151.73823647094127</v>
      </c>
    </row>
    <row r="797" spans="1:18" x14ac:dyDescent="0.55000000000000004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55000000000000004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587948.67000000004</v>
      </c>
      <c r="K798" s="104">
        <f>สกลนคร!AF115</f>
        <v>614356.74</v>
      </c>
      <c r="L798" s="105">
        <f>สกลนคร!AG115</f>
        <v>714361.61</v>
      </c>
      <c r="M798" s="105">
        <f>สกลนคร!AH115</f>
        <v>594352.6</v>
      </c>
      <c r="N798" s="101"/>
      <c r="O798" s="101"/>
      <c r="P798" s="101"/>
      <c r="Q798" s="93">
        <f t="shared" si="29"/>
        <v>120009.01000000001</v>
      </c>
      <c r="R798" s="94">
        <f t="shared" si="30"/>
        <v>162.13381979119382</v>
      </c>
    </row>
    <row r="799" spans="1:18" x14ac:dyDescent="0.55000000000000004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567233.74</v>
      </c>
      <c r="K799" s="104">
        <f>สกลนคร!AF116</f>
        <v>603107.75</v>
      </c>
      <c r="L799" s="105">
        <f>สกลนคร!AG116</f>
        <v>638666.17999999993</v>
      </c>
      <c r="M799" s="105">
        <f>สกลนคร!AH116</f>
        <v>478381.93</v>
      </c>
      <c r="N799" s="101"/>
      <c r="O799" s="101"/>
      <c r="P799" s="101"/>
      <c r="Q799" s="93">
        <f t="shared" si="29"/>
        <v>160284.24999999994</v>
      </c>
      <c r="R799" s="94">
        <f t="shared" si="30"/>
        <v>121.21202884797873</v>
      </c>
    </row>
    <row r="800" spans="1:18" x14ac:dyDescent="0.55000000000000004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760231.37</v>
      </c>
      <c r="K800" s="104">
        <f>สกลนคร!AF117</f>
        <v>771167.21</v>
      </c>
      <c r="L800" s="105">
        <f>สกลนคร!AG117</f>
        <v>718372.07000000007</v>
      </c>
      <c r="M800" s="105">
        <f>สกลนคร!AH117</f>
        <v>614597.21000000008</v>
      </c>
      <c r="N800" s="101"/>
      <c r="O800" s="101"/>
      <c r="P800" s="101"/>
      <c r="Q800" s="93">
        <f t="shared" si="29"/>
        <v>103774.85999999999</v>
      </c>
      <c r="R800" s="94">
        <f t="shared" si="30"/>
        <v>137.88331477927065</v>
      </c>
    </row>
    <row r="801" spans="1:18" x14ac:dyDescent="0.55000000000000004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597857.24</v>
      </c>
      <c r="K801" s="104">
        <f>สกลนคร!AF118</f>
        <v>645743.80000000005</v>
      </c>
      <c r="L801" s="105">
        <f>สกลนคร!AG118</f>
        <v>524577.18999999994</v>
      </c>
      <c r="M801" s="105">
        <f>สกลนคร!AH118</f>
        <v>389146.76</v>
      </c>
      <c r="N801" s="101"/>
      <c r="O801" s="101"/>
      <c r="P801" s="101"/>
      <c r="Q801" s="93">
        <f t="shared" si="29"/>
        <v>135430.42999999993</v>
      </c>
      <c r="R801" s="94">
        <f t="shared" si="30"/>
        <v>164.13554130162703</v>
      </c>
    </row>
    <row r="802" spans="1:18" x14ac:dyDescent="0.55000000000000004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783978.63</v>
      </c>
      <c r="K802" s="104">
        <f>สกลนคร!AF119</f>
        <v>798277.49</v>
      </c>
      <c r="L802" s="105">
        <f>สกลนคร!AG119</f>
        <v>655258.47</v>
      </c>
      <c r="M802" s="105">
        <f>สกลนคร!AH119</f>
        <v>541599.26</v>
      </c>
      <c r="N802" s="101"/>
      <c r="O802" s="101"/>
      <c r="P802" s="101"/>
      <c r="Q802" s="93">
        <f t="shared" si="29"/>
        <v>113659.20999999996</v>
      </c>
      <c r="R802" s="94">
        <f t="shared" si="30"/>
        <v>118.10715032444124</v>
      </c>
    </row>
    <row r="803" spans="1:18" x14ac:dyDescent="0.55000000000000004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875973.07</v>
      </c>
      <c r="K803" s="104">
        <f>สกลนคร!AF120</f>
        <v>905433.37</v>
      </c>
      <c r="L803" s="105">
        <f>สกลนคร!AG120</f>
        <v>637332.88</v>
      </c>
      <c r="M803" s="105">
        <f>สกลนคร!AH120</f>
        <v>527444.17999999993</v>
      </c>
      <c r="N803" s="101"/>
      <c r="O803" s="101"/>
      <c r="P803" s="101"/>
      <c r="Q803" s="93">
        <f t="shared" si="29"/>
        <v>109888.70000000007</v>
      </c>
      <c r="R803" s="94">
        <f t="shared" si="30"/>
        <v>151.92678903456496</v>
      </c>
    </row>
    <row r="804" spans="1:18" x14ac:dyDescent="0.55000000000000004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801542.54</v>
      </c>
      <c r="K804" s="104">
        <f>สกลนคร!AF121</f>
        <v>829665.01</v>
      </c>
      <c r="L804" s="105">
        <f>สกลนคร!AG121</f>
        <v>831458.37</v>
      </c>
      <c r="M804" s="105">
        <f>สกลนคร!AH121</f>
        <v>661672.14</v>
      </c>
      <c r="N804" s="101"/>
      <c r="O804" s="101"/>
      <c r="P804" s="101"/>
      <c r="Q804" s="93">
        <f t="shared" si="29"/>
        <v>169786.22999999998</v>
      </c>
      <c r="R804" s="94">
        <f t="shared" si="30"/>
        <v>119.46240948275862</v>
      </c>
    </row>
    <row r="805" spans="1:18" x14ac:dyDescent="0.55000000000000004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579381.04</v>
      </c>
      <c r="K805" s="104">
        <f>สกลนคร!AF122</f>
        <v>612790.37</v>
      </c>
      <c r="L805" s="105">
        <f>สกลนคร!AG122</f>
        <v>620174.69999999995</v>
      </c>
      <c r="M805" s="105">
        <f>สกลนคร!AH122</f>
        <v>535627.41999999993</v>
      </c>
      <c r="N805" s="101"/>
      <c r="O805" s="101"/>
      <c r="P805" s="101"/>
      <c r="Q805" s="93">
        <f t="shared" si="29"/>
        <v>84547.280000000028</v>
      </c>
      <c r="R805" s="94">
        <f t="shared" si="30"/>
        <v>146.16419985859062</v>
      </c>
    </row>
    <row r="806" spans="1:18" x14ac:dyDescent="0.55000000000000004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519487.52</v>
      </c>
      <c r="K806" s="104">
        <f>สกลนคร!AF123</f>
        <v>539097.76</v>
      </c>
      <c r="L806" s="105">
        <f>สกลนคร!AG123</f>
        <v>460963.04</v>
      </c>
      <c r="M806" s="105">
        <f>สกลนคร!AH123</f>
        <v>364013.73000000004</v>
      </c>
      <c r="N806" s="101"/>
      <c r="O806" s="101"/>
      <c r="P806" s="101"/>
      <c r="Q806" s="93">
        <f t="shared" si="29"/>
        <v>96949.309999999939</v>
      </c>
      <c r="R806" s="94">
        <f t="shared" si="30"/>
        <v>153.85949265687583</v>
      </c>
    </row>
    <row r="807" spans="1:18" x14ac:dyDescent="0.55000000000000004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694333.36</v>
      </c>
      <c r="K807" s="104">
        <f>สกลนคร!AF124</f>
        <v>706793.94</v>
      </c>
      <c r="L807" s="105">
        <f>สกลนคร!AG124</f>
        <v>579797.87</v>
      </c>
      <c r="M807" s="105">
        <f>สกลนคร!AH124</f>
        <v>513202.51999999996</v>
      </c>
      <c r="N807" s="101"/>
      <c r="O807" s="101"/>
      <c r="P807" s="101"/>
      <c r="Q807" s="93">
        <f t="shared" si="29"/>
        <v>66595.350000000035</v>
      </c>
      <c r="R807" s="94">
        <f t="shared" si="30"/>
        <v>169.2840496350365</v>
      </c>
    </row>
    <row r="808" spans="1:18" s="112" customFormat="1" x14ac:dyDescent="0.55000000000000004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6767967.1800000006</v>
      </c>
      <c r="K808" s="109">
        <f>SUM(K797:K807)</f>
        <v>7026433.4399999995</v>
      </c>
      <c r="L808" s="109">
        <f>SUM(L797:L807)</f>
        <v>6380962.3799999999</v>
      </c>
      <c r="M808" s="109">
        <f>SUM(M797:M807)</f>
        <v>5220037.75</v>
      </c>
      <c r="N808" s="107">
        <v>10</v>
      </c>
      <c r="O808" s="107">
        <v>10</v>
      </c>
      <c r="P808" s="107">
        <f>N808-O808</f>
        <v>0</v>
      </c>
      <c r="Q808" s="110">
        <f t="shared" si="29"/>
        <v>1160924.6299999999</v>
      </c>
      <c r="R808" s="111">
        <f>L808/H808</f>
        <v>140.40139016018307</v>
      </c>
    </row>
    <row r="809" spans="1:18" x14ac:dyDescent="0.55000000000000004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55000000000000004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807428.25</v>
      </c>
      <c r="K810" s="104">
        <f>สกลนคร!AF125</f>
        <v>896218.2</v>
      </c>
      <c r="L810" s="105">
        <f>สกลนคร!AG125</f>
        <v>925464.28</v>
      </c>
      <c r="M810" s="105">
        <f>สกลนคร!AH125</f>
        <v>371261.68</v>
      </c>
      <c r="N810" s="101"/>
      <c r="O810" s="101"/>
      <c r="P810" s="101"/>
      <c r="Q810" s="93">
        <f t="shared" si="29"/>
        <v>554202.60000000009</v>
      </c>
      <c r="R810" s="94">
        <f t="shared" si="30"/>
        <v>408.05303350970019</v>
      </c>
    </row>
    <row r="811" spans="1:18" x14ac:dyDescent="0.55000000000000004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591193.05000000005</v>
      </c>
      <c r="K811" s="104">
        <f>สกลนคร!AF126</f>
        <v>721533.77</v>
      </c>
      <c r="L811" s="105">
        <f>สกลนคร!AG126</f>
        <v>1318402.48</v>
      </c>
      <c r="M811" s="105">
        <f>สกลนคร!AH126</f>
        <v>838143.32</v>
      </c>
      <c r="N811" s="101"/>
      <c r="O811" s="101"/>
      <c r="P811" s="101"/>
      <c r="Q811" s="93">
        <f t="shared" si="29"/>
        <v>480259.16000000003</v>
      </c>
      <c r="R811" s="94">
        <f t="shared" si="30"/>
        <v>190.38302960288809</v>
      </c>
    </row>
    <row r="812" spans="1:18" x14ac:dyDescent="0.55000000000000004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497191.37</v>
      </c>
      <c r="K812" s="104">
        <f>สกลนคร!AF127</f>
        <v>491859.79000000004</v>
      </c>
      <c r="L812" s="105">
        <f>สกลนคร!AG127</f>
        <v>615187.9</v>
      </c>
      <c r="M812" s="105">
        <f>สกลนคร!AH127</f>
        <v>331918.24</v>
      </c>
      <c r="N812" s="101"/>
      <c r="O812" s="101"/>
      <c r="P812" s="101"/>
      <c r="Q812" s="93">
        <f t="shared" si="29"/>
        <v>283269.66000000003</v>
      </c>
      <c r="R812" s="94">
        <f t="shared" si="30"/>
        <v>277.11166666666668</v>
      </c>
    </row>
    <row r="813" spans="1:18" x14ac:dyDescent="0.55000000000000004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870157.57</v>
      </c>
      <c r="K813" s="104">
        <f>สกลนคร!AF128</f>
        <v>1059066.46</v>
      </c>
      <c r="L813" s="105">
        <f>สกลนคร!AG128</f>
        <v>894326.9</v>
      </c>
      <c r="M813" s="105">
        <f>สกลนคร!AH128</f>
        <v>570839.42999999993</v>
      </c>
      <c r="N813" s="101"/>
      <c r="O813" s="101"/>
      <c r="P813" s="101"/>
      <c r="Q813" s="93">
        <f t="shared" si="29"/>
        <v>323487.47000000009</v>
      </c>
      <c r="R813" s="94">
        <f t="shared" si="30"/>
        <v>197.77242370632464</v>
      </c>
    </row>
    <row r="814" spans="1:18" x14ac:dyDescent="0.55000000000000004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941900.76</v>
      </c>
      <c r="K814" s="104">
        <f>สกลนคร!AF129</f>
        <v>994432.85</v>
      </c>
      <c r="L814" s="105">
        <f>สกลนคร!AG129</f>
        <v>1015323.29</v>
      </c>
      <c r="M814" s="105">
        <f>สกลนคร!AH129</f>
        <v>577155</v>
      </c>
      <c r="N814" s="101"/>
      <c r="O814" s="101"/>
      <c r="P814" s="101"/>
      <c r="Q814" s="93">
        <f t="shared" si="29"/>
        <v>438168.29000000004</v>
      </c>
      <c r="R814" s="94">
        <f t="shared" si="30"/>
        <v>159.29138531534358</v>
      </c>
    </row>
    <row r="815" spans="1:18" x14ac:dyDescent="0.55000000000000004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387978.98</v>
      </c>
      <c r="K815" s="104">
        <f>สกลนคร!AF130</f>
        <v>509044.42</v>
      </c>
      <c r="L815" s="105">
        <f>สกลนคร!AG130</f>
        <v>547277.92999999993</v>
      </c>
      <c r="M815" s="105">
        <f>สกลนคร!AH130</f>
        <v>257380.14</v>
      </c>
      <c r="N815" s="101"/>
      <c r="O815" s="101"/>
      <c r="P815" s="101"/>
      <c r="Q815" s="93">
        <f t="shared" si="29"/>
        <v>289897.78999999992</v>
      </c>
      <c r="R815" s="94">
        <f t="shared" si="30"/>
        <v>327.7113353293413</v>
      </c>
    </row>
    <row r="816" spans="1:18" x14ac:dyDescent="0.55000000000000004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491079.95</v>
      </c>
      <c r="K816" s="104">
        <f>สกลนคร!AF131</f>
        <v>540406.15</v>
      </c>
      <c r="L816" s="105">
        <f>สกลนคร!AG131</f>
        <v>603354.86</v>
      </c>
      <c r="M816" s="105">
        <f>สกลนคร!AH131</f>
        <v>312841.81999999995</v>
      </c>
      <c r="N816" s="101"/>
      <c r="O816" s="101"/>
      <c r="P816" s="101"/>
      <c r="Q816" s="93">
        <f t="shared" si="29"/>
        <v>290513.04000000004</v>
      </c>
      <c r="R816" s="94">
        <f t="shared" si="30"/>
        <v>318.89791754756868</v>
      </c>
    </row>
    <row r="817" spans="1:18" x14ac:dyDescent="0.55000000000000004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908650.76</v>
      </c>
      <c r="K817" s="104">
        <f>สกลนคร!AF132</f>
        <v>1055692.96</v>
      </c>
      <c r="L817" s="105">
        <f>สกลนคร!AG132</f>
        <v>1075503.27</v>
      </c>
      <c r="M817" s="105">
        <f>สกลนคร!AH132</f>
        <v>519806.2</v>
      </c>
      <c r="N817" s="101"/>
      <c r="O817" s="101"/>
      <c r="P817" s="101"/>
      <c r="Q817" s="93">
        <f t="shared" si="29"/>
        <v>555697.07000000007</v>
      </c>
      <c r="R817" s="94">
        <f t="shared" si="30"/>
        <v>249.01673304005558</v>
      </c>
    </row>
    <row r="818" spans="1:18" x14ac:dyDescent="0.55000000000000004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875050.35</v>
      </c>
      <c r="K818" s="104">
        <f>สกลนคร!AF133</f>
        <v>960335.80999999994</v>
      </c>
      <c r="L818" s="105">
        <f>สกลนคร!AG133</f>
        <v>777366.36</v>
      </c>
      <c r="M818" s="105">
        <f>สกลนคร!AH133</f>
        <v>494381.59</v>
      </c>
      <c r="N818" s="101"/>
      <c r="O818" s="101"/>
      <c r="P818" s="101"/>
      <c r="Q818" s="93">
        <f t="shared" si="29"/>
        <v>282984.76999999996</v>
      </c>
      <c r="R818" s="94">
        <f t="shared" si="30"/>
        <v>155.44218356328733</v>
      </c>
    </row>
    <row r="819" spans="1:18" x14ac:dyDescent="0.55000000000000004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33465.4</v>
      </c>
      <c r="K819" s="104">
        <f>สกลนคร!AF134</f>
        <v>81190.78</v>
      </c>
      <c r="L819" s="105">
        <f>สกลนคร!AG134</f>
        <v>309924.45999999996</v>
      </c>
      <c r="M819" s="105">
        <f>สกลนคร!AH134</f>
        <v>623708.24</v>
      </c>
      <c r="N819" s="101"/>
      <c r="O819" s="101"/>
      <c r="P819" s="101"/>
      <c r="Q819" s="93">
        <f t="shared" si="29"/>
        <v>-313783.78000000003</v>
      </c>
      <c r="R819" s="94">
        <f t="shared" si="30"/>
        <v>48.237270038910502</v>
      </c>
    </row>
    <row r="820" spans="1:18" x14ac:dyDescent="0.55000000000000004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380852.43</v>
      </c>
      <c r="K820" s="104">
        <f>สกลนคร!AF135</f>
        <v>410733.06</v>
      </c>
      <c r="L820" s="105">
        <f>สกลนคร!AG135</f>
        <v>439897.37</v>
      </c>
      <c r="M820" s="105">
        <f>สกลนคร!AH135</f>
        <v>232235.99</v>
      </c>
      <c r="N820" s="101"/>
      <c r="O820" s="101"/>
      <c r="P820" s="101"/>
      <c r="Q820" s="93">
        <f t="shared" si="29"/>
        <v>207661.38</v>
      </c>
      <c r="R820" s="94">
        <f t="shared" si="30"/>
        <v>521.20541469194313</v>
      </c>
    </row>
    <row r="821" spans="1:18" s="112" customFormat="1" x14ac:dyDescent="0.55000000000000004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6784948.8699999992</v>
      </c>
      <c r="K821" s="109">
        <f>SUM(K809:K820)</f>
        <v>7720514.25</v>
      </c>
      <c r="L821" s="109">
        <f>SUM(L809:L820)</f>
        <v>8522029.0999999996</v>
      </c>
      <c r="M821" s="109">
        <f>SUM(M809:M820)</f>
        <v>5129671.6500000004</v>
      </c>
      <c r="N821" s="107">
        <v>11</v>
      </c>
      <c r="O821" s="107">
        <v>11</v>
      </c>
      <c r="P821" s="107">
        <f>N821-O821</f>
        <v>0</v>
      </c>
      <c r="Q821" s="110">
        <f t="shared" si="29"/>
        <v>3392357.4499999993</v>
      </c>
      <c r="R821" s="111">
        <f>L821/H821</f>
        <v>200.7072326895902</v>
      </c>
    </row>
    <row r="822" spans="1:18" x14ac:dyDescent="0.55000000000000004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55000000000000004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733067.08</v>
      </c>
      <c r="K823" s="104">
        <f>สกลนคร!AF136</f>
        <v>846960.39999999991</v>
      </c>
      <c r="L823" s="105">
        <f>สกลนคร!AG136</f>
        <v>686382.39</v>
      </c>
      <c r="M823" s="105">
        <f>สกลนคร!AH136</f>
        <v>788357.34</v>
      </c>
      <c r="N823" s="101"/>
      <c r="O823" s="101"/>
      <c r="P823" s="101"/>
      <c r="Q823" s="93">
        <f t="shared" si="29"/>
        <v>-101974.94999999995</v>
      </c>
      <c r="R823" s="94">
        <f t="shared" si="30"/>
        <v>82.537564935064935</v>
      </c>
    </row>
    <row r="824" spans="1:18" x14ac:dyDescent="0.55000000000000004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157954.39000000001</v>
      </c>
      <c r="K824" s="104">
        <f>สกลนคร!AF137</f>
        <v>232361.43</v>
      </c>
      <c r="L824" s="105">
        <f>สกลนคร!AG137</f>
        <v>320601.3</v>
      </c>
      <c r="M824" s="105">
        <f>สกลนคร!AH137</f>
        <v>448759.19</v>
      </c>
      <c r="N824" s="101"/>
      <c r="O824" s="101"/>
      <c r="P824" s="101"/>
      <c r="Q824" s="93">
        <f t="shared" si="29"/>
        <v>-128157.89000000001</v>
      </c>
      <c r="R824" s="94">
        <f t="shared" si="30"/>
        <v>65.362140672782871</v>
      </c>
    </row>
    <row r="825" spans="1:18" x14ac:dyDescent="0.55000000000000004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201986.78</v>
      </c>
      <c r="K825" s="104">
        <f>สกลนคร!AF138</f>
        <v>301208.92</v>
      </c>
      <c r="L825" s="105">
        <f>สกลนคร!AG138</f>
        <v>468342.48</v>
      </c>
      <c r="M825" s="105">
        <f>สกลนคร!AH138</f>
        <v>554511.55999999994</v>
      </c>
      <c r="N825" s="101"/>
      <c r="O825" s="101"/>
      <c r="P825" s="101"/>
      <c r="Q825" s="93">
        <f t="shared" si="29"/>
        <v>-86169.079999999958</v>
      </c>
      <c r="R825" s="94">
        <f t="shared" si="30"/>
        <v>108.4126111111111</v>
      </c>
    </row>
    <row r="826" spans="1:18" x14ac:dyDescent="0.55000000000000004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527866.26</v>
      </c>
      <c r="K826" s="104">
        <f>สกลนคร!AF139</f>
        <v>626320.6</v>
      </c>
      <c r="L826" s="105">
        <f>สกลนคร!AG139</f>
        <v>372692.14</v>
      </c>
      <c r="M826" s="105">
        <f>สกลนคร!AH139</f>
        <v>542243.88</v>
      </c>
      <c r="N826" s="101"/>
      <c r="O826" s="101"/>
      <c r="P826" s="101"/>
      <c r="Q826" s="93">
        <f t="shared" si="29"/>
        <v>-169551.74</v>
      </c>
      <c r="R826" s="94">
        <f t="shared" si="30"/>
        <v>80.564664937310852</v>
      </c>
    </row>
    <row r="827" spans="1:18" x14ac:dyDescent="0.55000000000000004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59538.63</v>
      </c>
      <c r="K827" s="104">
        <f>สกลนคร!AF140</f>
        <v>171342.95</v>
      </c>
      <c r="L827" s="105">
        <f>สกลนคร!AG140</f>
        <v>352084</v>
      </c>
      <c r="M827" s="105">
        <f>สกลนคร!AH140</f>
        <v>412206.88999999996</v>
      </c>
      <c r="N827" s="101"/>
      <c r="O827" s="101"/>
      <c r="P827" s="101"/>
      <c r="Q827" s="93">
        <f t="shared" si="29"/>
        <v>-60122.889999999956</v>
      </c>
      <c r="R827" s="94">
        <f t="shared" si="30"/>
        <v>67.73451327433628</v>
      </c>
    </row>
    <row r="828" spans="1:18" x14ac:dyDescent="0.55000000000000004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44735.35</v>
      </c>
      <c r="K828" s="104">
        <f>สกลนคร!AF141</f>
        <v>163847.64000000001</v>
      </c>
      <c r="L828" s="105">
        <f>สกลนคร!AG141</f>
        <v>340939.36</v>
      </c>
      <c r="M828" s="105">
        <f>สกลนคร!AH141</f>
        <v>385882.33999999997</v>
      </c>
      <c r="N828" s="101"/>
      <c r="O828" s="101"/>
      <c r="P828" s="101"/>
      <c r="Q828" s="93">
        <f t="shared" si="29"/>
        <v>-44942.979999999981</v>
      </c>
      <c r="R828" s="94">
        <f t="shared" si="30"/>
        <v>100.5720825958702</v>
      </c>
    </row>
    <row r="829" spans="1:18" x14ac:dyDescent="0.55000000000000004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379350.56</v>
      </c>
      <c r="K829" s="104">
        <f>สกลนคร!AF142</f>
        <v>491024.38</v>
      </c>
      <c r="L829" s="105">
        <f>สกลนคร!AG142</f>
        <v>284134.99</v>
      </c>
      <c r="M829" s="105">
        <f>สกลนคร!AH142</f>
        <v>337684.82999999996</v>
      </c>
      <c r="N829" s="101"/>
      <c r="O829" s="101"/>
      <c r="P829" s="101"/>
      <c r="Q829" s="93">
        <f t="shared" si="29"/>
        <v>-53549.839999999967</v>
      </c>
      <c r="R829" s="94">
        <f t="shared" si="30"/>
        <v>43.854759993826207</v>
      </c>
    </row>
    <row r="830" spans="1:18" x14ac:dyDescent="0.55000000000000004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153639.31</v>
      </c>
      <c r="K830" s="104">
        <f>สกลนคร!AF143</f>
        <v>248864.9</v>
      </c>
      <c r="L830" s="105">
        <f>สกลนคร!AG143</f>
        <v>364160.64</v>
      </c>
      <c r="M830" s="105">
        <f>สกลนคร!AH143</f>
        <v>461019.89999999997</v>
      </c>
      <c r="N830" s="101"/>
      <c r="O830" s="101"/>
      <c r="P830" s="101"/>
      <c r="Q830" s="93">
        <f t="shared" si="29"/>
        <v>-96859.259999999951</v>
      </c>
      <c r="R830" s="94">
        <f t="shared" si="30"/>
        <v>86.974119894912832</v>
      </c>
    </row>
    <row r="831" spans="1:18" x14ac:dyDescent="0.55000000000000004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234671.46</v>
      </c>
      <c r="K831" s="104">
        <f>สกลนคร!AF144</f>
        <v>289434.90999999997</v>
      </c>
      <c r="L831" s="105">
        <f>สกลนคร!AG144</f>
        <v>584042.63</v>
      </c>
      <c r="M831" s="105">
        <f>สกลนคร!AH144</f>
        <v>461593.92</v>
      </c>
      <c r="N831" s="101"/>
      <c r="O831" s="101"/>
      <c r="P831" s="101"/>
      <c r="Q831" s="93">
        <f t="shared" si="29"/>
        <v>122448.71000000002</v>
      </c>
      <c r="R831" s="94">
        <f t="shared" si="30"/>
        <v>188.40084838709677</v>
      </c>
    </row>
    <row r="832" spans="1:18" x14ac:dyDescent="0.55000000000000004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397807.72</v>
      </c>
      <c r="K832" s="104">
        <f>สกลนคร!AF145</f>
        <v>556971.30999999994</v>
      </c>
      <c r="L832" s="105">
        <f>สกลนคร!AG145</f>
        <v>577668.93999999994</v>
      </c>
      <c r="M832" s="105">
        <f>สกลนคร!AH145</f>
        <v>608345.26</v>
      </c>
      <c r="N832" s="101"/>
      <c r="O832" s="101"/>
      <c r="P832" s="101"/>
      <c r="Q832" s="93">
        <f t="shared" si="29"/>
        <v>-30676.320000000065</v>
      </c>
      <c r="R832" s="94">
        <f t="shared" si="30"/>
        <v>115.74212382288117</v>
      </c>
    </row>
    <row r="833" spans="1:18" x14ac:dyDescent="0.55000000000000004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301216.57</v>
      </c>
      <c r="K833" s="104">
        <f>สกลนคร!AF146</f>
        <v>482150.36</v>
      </c>
      <c r="L833" s="105">
        <f>สกลนคร!AG146</f>
        <v>559479.80000000005</v>
      </c>
      <c r="M833" s="105">
        <f>สกลนคร!AH146</f>
        <v>697168.98</v>
      </c>
      <c r="N833" s="101"/>
      <c r="O833" s="101"/>
      <c r="P833" s="101"/>
      <c r="Q833" s="93">
        <f t="shared" si="29"/>
        <v>-137689.17999999993</v>
      </c>
      <c r="R833" s="94">
        <f t="shared" si="30"/>
        <v>117.31595722373665</v>
      </c>
    </row>
    <row r="834" spans="1:18" x14ac:dyDescent="0.55000000000000004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688173.13</v>
      </c>
      <c r="K834" s="104">
        <f>สกลนคร!AF147</f>
        <v>932001.76</v>
      </c>
      <c r="L834" s="105">
        <f>สกลนคร!AG147</f>
        <v>644291.83999999997</v>
      </c>
      <c r="M834" s="105">
        <f>สกลนคร!AH147</f>
        <v>679907.28999999992</v>
      </c>
      <c r="N834" s="101"/>
      <c r="O834" s="101"/>
      <c r="P834" s="101"/>
      <c r="Q834" s="93">
        <f t="shared" si="29"/>
        <v>-35615.449999999953</v>
      </c>
      <c r="R834" s="94">
        <f t="shared" si="30"/>
        <v>92.610585022279707</v>
      </c>
    </row>
    <row r="835" spans="1:18" x14ac:dyDescent="0.55000000000000004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522754.94</v>
      </c>
      <c r="K835" s="104">
        <f>สกลนคร!AF148</f>
        <v>591162.25</v>
      </c>
      <c r="L835" s="105">
        <f>สกลนคร!AG148</f>
        <v>458536.05</v>
      </c>
      <c r="M835" s="105">
        <f>สกลนคร!AH148</f>
        <v>462190.58999999997</v>
      </c>
      <c r="N835" s="101"/>
      <c r="O835" s="101"/>
      <c r="P835" s="101"/>
      <c r="Q835" s="93">
        <f t="shared" si="29"/>
        <v>-3654.539999999979</v>
      </c>
      <c r="R835" s="94">
        <f t="shared" si="30"/>
        <v>90.530315893385975</v>
      </c>
    </row>
    <row r="836" spans="1:18" x14ac:dyDescent="0.55000000000000004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130986.57</v>
      </c>
      <c r="K836" s="104">
        <f>สกลนคร!AF149</f>
        <v>171419.5</v>
      </c>
      <c r="L836" s="105">
        <f>สกลนคร!AG149</f>
        <v>348425.49</v>
      </c>
      <c r="M836" s="105">
        <f>สกลนคร!AH149</f>
        <v>423189.1</v>
      </c>
      <c r="N836" s="101"/>
      <c r="O836" s="101"/>
      <c r="P836" s="101"/>
      <c r="Q836" s="93">
        <f t="shared" si="29"/>
        <v>-74763.609999999986</v>
      </c>
      <c r="R836" s="94">
        <f t="shared" si="30"/>
        <v>150.70306660899652</v>
      </c>
    </row>
    <row r="837" spans="1:18" x14ac:dyDescent="0.55000000000000004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239602.43</v>
      </c>
      <c r="K837" s="104">
        <f>สกลนคร!AF150</f>
        <v>280594.24</v>
      </c>
      <c r="L837" s="105">
        <f>สกลนคร!AG150</f>
        <v>309463.64</v>
      </c>
      <c r="M837" s="105">
        <f>สกลนคร!AH150</f>
        <v>498093.25999999995</v>
      </c>
      <c r="N837" s="101"/>
      <c r="O837" s="101"/>
      <c r="P837" s="101"/>
      <c r="Q837" s="93">
        <f t="shared" si="29"/>
        <v>-188629.61999999994</v>
      </c>
      <c r="R837" s="94">
        <f t="shared" si="30"/>
        <v>160.51018672199172</v>
      </c>
    </row>
    <row r="838" spans="1:18" x14ac:dyDescent="0.55000000000000004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34493.65</v>
      </c>
      <c r="K838" s="104">
        <f>สกลนคร!AF151</f>
        <v>98317.069999999992</v>
      </c>
      <c r="L838" s="105">
        <f>สกลนคร!AG151</f>
        <v>219581.9</v>
      </c>
      <c r="M838" s="105">
        <f>สกลนคร!AH151</f>
        <v>241860.65</v>
      </c>
      <c r="N838" s="101"/>
      <c r="O838" s="101"/>
      <c r="P838" s="101"/>
      <c r="Q838" s="93">
        <f t="shared" si="29"/>
        <v>-22278.75</v>
      </c>
      <c r="R838" s="94">
        <f t="shared" si="30"/>
        <v>138.10182389937106</v>
      </c>
    </row>
    <row r="839" spans="1:18" x14ac:dyDescent="0.55000000000000004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58449.74</v>
      </c>
      <c r="K839" s="104">
        <f>สกลนคร!AF152</f>
        <v>129200.41</v>
      </c>
      <c r="L839" s="105">
        <f>สกลนคร!AG152</f>
        <v>290428.45</v>
      </c>
      <c r="M839" s="105">
        <f>สกลนคร!AH152</f>
        <v>348251.44000000006</v>
      </c>
      <c r="N839" s="101"/>
      <c r="O839" s="101"/>
      <c r="P839" s="101"/>
      <c r="Q839" s="93">
        <f t="shared" ref="Q839:Q902" si="31">L839-M839</f>
        <v>-57822.990000000049</v>
      </c>
      <c r="R839" s="94">
        <f t="shared" ref="R839:R902" si="32">L839/H839</f>
        <v>171.34421828908555</v>
      </c>
    </row>
    <row r="840" spans="1:18" x14ac:dyDescent="0.55000000000000004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25950.11</v>
      </c>
      <c r="K840" s="104">
        <f>สกลนคร!AF153</f>
        <v>187794.39</v>
      </c>
      <c r="L840" s="105">
        <f>สกลนคร!AG153</f>
        <v>667567.55000000005</v>
      </c>
      <c r="M840" s="105">
        <f>สกลนคร!AH153</f>
        <v>716908.63</v>
      </c>
      <c r="N840" s="101"/>
      <c r="O840" s="101"/>
      <c r="P840" s="101"/>
      <c r="Q840" s="93">
        <f t="shared" si="31"/>
        <v>-49341.079999999958</v>
      </c>
      <c r="R840" s="94">
        <f t="shared" si="32"/>
        <v>162.82135365853659</v>
      </c>
    </row>
    <row r="841" spans="1:18" x14ac:dyDescent="0.55000000000000004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552339.61</v>
      </c>
      <c r="K841" s="104">
        <f>สกลนคร!AF154</f>
        <v>689668.95</v>
      </c>
      <c r="L841" s="105">
        <f>สกลนคร!AG154</f>
        <v>477004.79999999999</v>
      </c>
      <c r="M841" s="105">
        <f>สกลนคร!AH154</f>
        <v>631381.5</v>
      </c>
      <c r="N841" s="101"/>
      <c r="O841" s="101"/>
      <c r="P841" s="101"/>
      <c r="Q841" s="93">
        <f t="shared" si="31"/>
        <v>-154376.70000000001</v>
      </c>
      <c r="R841" s="94">
        <f t="shared" si="32"/>
        <v>79.527309103034341</v>
      </c>
    </row>
    <row r="842" spans="1:18" x14ac:dyDescent="0.55000000000000004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386256.48</v>
      </c>
      <c r="K842" s="104">
        <f>สกลนคร!AF155</f>
        <v>494496.16999999993</v>
      </c>
      <c r="L842" s="105">
        <f>สกลนคร!AG155</f>
        <v>353949.48</v>
      </c>
      <c r="M842" s="105">
        <f>สกลนคร!AH155</f>
        <v>407982.01</v>
      </c>
      <c r="N842" s="101"/>
      <c r="O842" s="101"/>
      <c r="P842" s="101"/>
      <c r="Q842" s="93">
        <f t="shared" si="31"/>
        <v>-54032.530000000028</v>
      </c>
      <c r="R842" s="94">
        <f t="shared" si="32"/>
        <v>106.83654693631149</v>
      </c>
    </row>
    <row r="843" spans="1:18" s="112" customFormat="1" x14ac:dyDescent="0.55000000000000004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5830840.7700000014</v>
      </c>
      <c r="K843" s="109">
        <f>SUM(K822:K842)</f>
        <v>7985142.54</v>
      </c>
      <c r="L843" s="109">
        <f>SUM(L822:L842)</f>
        <v>8679777.8699999992</v>
      </c>
      <c r="M843" s="109">
        <f>SUM(M822:M842)</f>
        <v>10107538.560000001</v>
      </c>
      <c r="N843" s="107">
        <v>20</v>
      </c>
      <c r="O843" s="107">
        <v>20</v>
      </c>
      <c r="P843" s="107">
        <f>N843-O843</f>
        <v>0</v>
      </c>
      <c r="Q843" s="110">
        <f t="shared" si="31"/>
        <v>-1427760.6900000013</v>
      </c>
      <c r="R843" s="111">
        <f>L843/H843</f>
        <v>99.494238471325886</v>
      </c>
    </row>
    <row r="844" spans="1:18" x14ac:dyDescent="0.55000000000000004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55000000000000004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204838.21</v>
      </c>
      <c r="K845" s="104">
        <f>สกลนคร!AF156</f>
        <v>209650.15999999997</v>
      </c>
      <c r="L845" s="105">
        <f>สกลนคร!AG156</f>
        <v>731938.45</v>
      </c>
      <c r="M845" s="105">
        <f>สกลนคร!AH156</f>
        <v>785156.89</v>
      </c>
      <c r="N845" s="101"/>
      <c r="O845" s="101"/>
      <c r="P845" s="101"/>
      <c r="Q845" s="93">
        <f t="shared" si="31"/>
        <v>-53218.440000000061</v>
      </c>
      <c r="R845" s="94">
        <f t="shared" si="32"/>
        <v>190.21269490644488</v>
      </c>
    </row>
    <row r="846" spans="1:18" x14ac:dyDescent="0.55000000000000004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279177.59999999998</v>
      </c>
      <c r="K846" s="104">
        <f>สกลนคร!AF157</f>
        <v>297336.63999999996</v>
      </c>
      <c r="L846" s="105">
        <f>สกลนคร!AG157</f>
        <v>454143.54</v>
      </c>
      <c r="M846" s="105">
        <f>สกลนคร!AH157</f>
        <v>383871.18</v>
      </c>
      <c r="N846" s="101"/>
      <c r="O846" s="101"/>
      <c r="P846" s="101"/>
      <c r="Q846" s="93">
        <f t="shared" si="31"/>
        <v>70272.359999999986</v>
      </c>
      <c r="R846" s="94">
        <f t="shared" si="32"/>
        <v>105.95976201586561</v>
      </c>
    </row>
    <row r="847" spans="1:18" x14ac:dyDescent="0.55000000000000004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218705.26</v>
      </c>
      <c r="K847" s="104">
        <f>สกลนคร!AF158</f>
        <v>282346.62</v>
      </c>
      <c r="L847" s="105">
        <f>สกลนคร!AG158</f>
        <v>572106.51</v>
      </c>
      <c r="M847" s="105">
        <f>สกลนคร!AH158</f>
        <v>549440.24</v>
      </c>
      <c r="N847" s="101"/>
      <c r="O847" s="101"/>
      <c r="P847" s="101"/>
      <c r="Q847" s="93">
        <f t="shared" si="31"/>
        <v>22666.270000000019</v>
      </c>
      <c r="R847" s="94">
        <f t="shared" si="32"/>
        <v>110.21123290310152</v>
      </c>
    </row>
    <row r="848" spans="1:18" x14ac:dyDescent="0.55000000000000004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344098.63</v>
      </c>
      <c r="K848" s="104">
        <f>สกลนคร!AF159</f>
        <v>440172.45</v>
      </c>
      <c r="L848" s="105">
        <f>สกลนคร!AG159</f>
        <v>543582.38</v>
      </c>
      <c r="M848" s="105">
        <f>สกลนคร!AH159</f>
        <v>523940.22</v>
      </c>
      <c r="N848" s="101"/>
      <c r="O848" s="101"/>
      <c r="P848" s="101"/>
      <c r="Q848" s="93">
        <f t="shared" si="31"/>
        <v>19642.160000000033</v>
      </c>
      <c r="R848" s="94">
        <f t="shared" si="32"/>
        <v>99.50254072853744</v>
      </c>
    </row>
    <row r="849" spans="1:18" s="112" customFormat="1" x14ac:dyDescent="0.55000000000000004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1046819.7</v>
      </c>
      <c r="K849" s="109">
        <f>SUM(K844:K848)</f>
        <v>1229505.8699999999</v>
      </c>
      <c r="L849" s="109">
        <f>SUM(L844:L848)</f>
        <v>2301770.88</v>
      </c>
      <c r="M849" s="109">
        <f>SUM(M844:M848)</f>
        <v>2242408.5300000003</v>
      </c>
      <c r="N849" s="107">
        <v>4</v>
      </c>
      <c r="O849" s="107">
        <v>4</v>
      </c>
      <c r="P849" s="107">
        <f>N849-O849</f>
        <v>0</v>
      </c>
      <c r="Q849" s="110">
        <f t="shared" si="31"/>
        <v>59362.349999999627</v>
      </c>
      <c r="R849" s="111">
        <f>L849/H849</f>
        <v>122.51282094954226</v>
      </c>
    </row>
    <row r="850" spans="1:18" x14ac:dyDescent="0.55000000000000004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55000000000000004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202274.78</v>
      </c>
      <c r="K851" s="104">
        <f>สกลนคร!AF160</f>
        <v>152412.47999999998</v>
      </c>
      <c r="L851" s="105">
        <f>สกลนคร!AG160</f>
        <v>280232.54000000004</v>
      </c>
      <c r="M851" s="105">
        <f>สกลนคร!AH160</f>
        <v>458797.79</v>
      </c>
      <c r="N851" s="101"/>
      <c r="O851" s="101"/>
      <c r="P851" s="101"/>
      <c r="Q851" s="93">
        <f t="shared" si="31"/>
        <v>-178565.24999999994</v>
      </c>
      <c r="R851" s="94">
        <f t="shared" si="32"/>
        <v>132.93763757115752</v>
      </c>
    </row>
    <row r="852" spans="1:18" x14ac:dyDescent="0.55000000000000004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27565.11</v>
      </c>
      <c r="K852" s="104">
        <f>สกลนคร!AF161</f>
        <v>59890.79</v>
      </c>
      <c r="L852" s="105">
        <f>สกลนคร!AG161</f>
        <v>480760.84</v>
      </c>
      <c r="M852" s="105">
        <f>สกลนคร!AH161</f>
        <v>682988.57000000007</v>
      </c>
      <c r="N852" s="101"/>
      <c r="O852" s="101"/>
      <c r="P852" s="101"/>
      <c r="Q852" s="93">
        <f t="shared" si="31"/>
        <v>-202227.73000000004</v>
      </c>
      <c r="R852" s="94">
        <f t="shared" si="32"/>
        <v>125.75486267329323</v>
      </c>
    </row>
    <row r="853" spans="1:18" x14ac:dyDescent="0.55000000000000004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77264.28</v>
      </c>
      <c r="K853" s="104">
        <f>สกลนคร!AF162</f>
        <v>91578.200000000012</v>
      </c>
      <c r="L853" s="105">
        <f>สกลนคร!AG162</f>
        <v>251865.19</v>
      </c>
      <c r="M853" s="105">
        <f>สกลนคร!AH162</f>
        <v>453674.33999999997</v>
      </c>
      <c r="N853" s="101"/>
      <c r="O853" s="101"/>
      <c r="P853" s="101"/>
      <c r="Q853" s="93">
        <f t="shared" si="31"/>
        <v>-201809.14999999997</v>
      </c>
      <c r="R853" s="94">
        <f t="shared" si="32"/>
        <v>62.312021276595743</v>
      </c>
    </row>
    <row r="854" spans="1:18" x14ac:dyDescent="0.55000000000000004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172811.63</v>
      </c>
      <c r="K854" s="104">
        <f>สกลนคร!AF163</f>
        <v>247916.87</v>
      </c>
      <c r="L854" s="105">
        <f>สกลนคร!AG163</f>
        <v>401014.3</v>
      </c>
      <c r="M854" s="105">
        <f>สกลนคร!AH163</f>
        <v>663992.37</v>
      </c>
      <c r="N854" s="101"/>
      <c r="O854" s="101"/>
      <c r="P854" s="101"/>
      <c r="Q854" s="93">
        <f t="shared" si="31"/>
        <v>-262978.07</v>
      </c>
      <c r="R854" s="94">
        <f t="shared" si="32"/>
        <v>73.298172180588551</v>
      </c>
    </row>
    <row r="855" spans="1:18" s="112" customFormat="1" x14ac:dyDescent="0.55000000000000004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479915.80000000005</v>
      </c>
      <c r="K855" s="109">
        <f>SUM(K850:K854)</f>
        <v>551798.34</v>
      </c>
      <c r="L855" s="109">
        <f>SUM(L850:L854)</f>
        <v>1413872.87</v>
      </c>
      <c r="M855" s="109">
        <f>SUM(M850:M854)</f>
        <v>2259453.0700000003</v>
      </c>
      <c r="N855" s="107">
        <v>4</v>
      </c>
      <c r="O855" s="107">
        <v>4</v>
      </c>
      <c r="P855" s="107">
        <f>N855-O855</f>
        <v>0</v>
      </c>
      <c r="Q855" s="110">
        <f t="shared" si="31"/>
        <v>-845580.20000000019</v>
      </c>
      <c r="R855" s="111">
        <f>L855/H855</f>
        <v>91.548359880859891</v>
      </c>
    </row>
    <row r="856" spans="1:18" x14ac:dyDescent="0.55000000000000004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55000000000000004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490961.26</v>
      </c>
      <c r="K857" s="104">
        <f>สกลนคร!AF164</f>
        <v>537151.09</v>
      </c>
      <c r="L857" s="105">
        <f>สกลนคร!AG164</f>
        <v>292507.83999999997</v>
      </c>
      <c r="M857" s="105">
        <f>สกลนคร!AH164</f>
        <v>398524</v>
      </c>
      <c r="N857" s="101"/>
      <c r="O857" s="101"/>
      <c r="P857" s="101"/>
      <c r="Q857" s="93">
        <f t="shared" si="31"/>
        <v>-106016.16000000003</v>
      </c>
      <c r="R857" s="94">
        <f t="shared" si="32"/>
        <v>117.52022498995579</v>
      </c>
    </row>
    <row r="858" spans="1:18" x14ac:dyDescent="0.55000000000000004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1192148.33</v>
      </c>
      <c r="K858" s="104">
        <f>สกลนคร!AF165</f>
        <v>1150196.1000000001</v>
      </c>
      <c r="L858" s="105">
        <f>สกลนคร!AG165</f>
        <v>453379.18</v>
      </c>
      <c r="M858" s="105">
        <f>สกลนคร!AH165</f>
        <v>662526.89</v>
      </c>
      <c r="N858" s="101"/>
      <c r="O858" s="101"/>
      <c r="P858" s="101"/>
      <c r="Q858" s="93">
        <f t="shared" si="31"/>
        <v>-209147.71000000002</v>
      </c>
      <c r="R858" s="94">
        <f t="shared" si="32"/>
        <v>123.20086413043478</v>
      </c>
    </row>
    <row r="859" spans="1:18" x14ac:dyDescent="0.55000000000000004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396321.18</v>
      </c>
      <c r="K859" s="104">
        <f>สกลนคร!AF166</f>
        <v>418126.25</v>
      </c>
      <c r="L859" s="105">
        <f>สกลนคร!AG166</f>
        <v>395979.2</v>
      </c>
      <c r="M859" s="105">
        <f>สกลนคร!AH166</f>
        <v>572374.15</v>
      </c>
      <c r="N859" s="101"/>
      <c r="O859" s="101"/>
      <c r="P859" s="101"/>
      <c r="Q859" s="93">
        <f t="shared" si="31"/>
        <v>-176394.95</v>
      </c>
      <c r="R859" s="94">
        <f t="shared" si="32"/>
        <v>75.974520337682279</v>
      </c>
    </row>
    <row r="860" spans="1:18" x14ac:dyDescent="0.55000000000000004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508555.47</v>
      </c>
      <c r="K860" s="104">
        <f>สกลนคร!AF167</f>
        <v>502487.32999999996</v>
      </c>
      <c r="L860" s="105">
        <f>สกลนคร!AG167</f>
        <v>371724.14</v>
      </c>
      <c r="M860" s="105">
        <f>สกลนคร!AH167</f>
        <v>449257.11</v>
      </c>
      <c r="N860" s="101"/>
      <c r="O860" s="101"/>
      <c r="P860" s="101"/>
      <c r="Q860" s="93">
        <f t="shared" si="31"/>
        <v>-77532.969999999972</v>
      </c>
      <c r="R860" s="94">
        <f t="shared" si="32"/>
        <v>132.75862142857144</v>
      </c>
    </row>
    <row r="861" spans="1:18" x14ac:dyDescent="0.55000000000000004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258027.87</v>
      </c>
      <c r="K861" s="104">
        <f>สกลนคร!AF168</f>
        <v>266136.37999999995</v>
      </c>
      <c r="L861" s="105">
        <f>สกลนคร!AG168</f>
        <v>591697.80000000005</v>
      </c>
      <c r="M861" s="105">
        <f>สกลนคร!AH168</f>
        <v>693648.68</v>
      </c>
      <c r="N861" s="101"/>
      <c r="O861" s="101"/>
      <c r="P861" s="101"/>
      <c r="Q861" s="93">
        <f t="shared" si="31"/>
        <v>-101950.88</v>
      </c>
      <c r="R861" s="94">
        <f t="shared" si="32"/>
        <v>153.21020196789229</v>
      </c>
    </row>
    <row r="862" spans="1:18" s="112" customFormat="1" x14ac:dyDescent="0.55000000000000004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2846014.1100000003</v>
      </c>
      <c r="K862" s="144">
        <f>SUM(K856:K861)</f>
        <v>2874097.15</v>
      </c>
      <c r="L862" s="109">
        <f>SUM(L856:L861)</f>
        <v>2105288.16</v>
      </c>
      <c r="M862" s="109">
        <f>SUM(M856:M861)</f>
        <v>2776330.83</v>
      </c>
      <c r="N862" s="107">
        <v>5</v>
      </c>
      <c r="O862" s="107">
        <v>5</v>
      </c>
      <c r="P862" s="107">
        <f>N862-O862</f>
        <v>0</v>
      </c>
      <c r="Q862" s="110">
        <f t="shared" si="31"/>
        <v>-671042.66999999993</v>
      </c>
      <c r="R862" s="111">
        <f>L862/H862</f>
        <v>116.68171368397718</v>
      </c>
    </row>
    <row r="863" spans="1:18" x14ac:dyDescent="0.55000000000000004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55000000000000004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641938.5</v>
      </c>
      <c r="K864" s="104">
        <f>สกลนคร!AF169</f>
        <v>695510.64999999991</v>
      </c>
      <c r="L864" s="105">
        <f>สกลนคร!AG169</f>
        <v>534946.66999999993</v>
      </c>
      <c r="M864" s="105">
        <f>สกลนคร!AH169</f>
        <v>401760.97</v>
      </c>
      <c r="N864" s="101"/>
      <c r="O864" s="101"/>
      <c r="P864" s="101"/>
      <c r="Q864" s="93">
        <f t="shared" si="31"/>
        <v>133185.69999999995</v>
      </c>
      <c r="R864" s="94">
        <f t="shared" si="32"/>
        <v>536.55633901705107</v>
      </c>
    </row>
    <row r="865" spans="1:18" x14ac:dyDescent="0.55000000000000004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863305.71</v>
      </c>
      <c r="K865" s="104">
        <f>สกลนคร!AF170</f>
        <v>928085.05999999994</v>
      </c>
      <c r="L865" s="105">
        <f>สกลนคร!AG170</f>
        <v>784590.75</v>
      </c>
      <c r="M865" s="105">
        <f>สกลนคร!AH170</f>
        <v>599973.0199999999</v>
      </c>
      <c r="N865" s="101"/>
      <c r="O865" s="101"/>
      <c r="P865" s="101"/>
      <c r="Q865" s="93">
        <f t="shared" si="31"/>
        <v>184617.7300000001</v>
      </c>
      <c r="R865" s="94">
        <f t="shared" si="32"/>
        <v>137.16621503496503</v>
      </c>
    </row>
    <row r="866" spans="1:18" x14ac:dyDescent="0.55000000000000004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540399.56999999995</v>
      </c>
      <c r="K866" s="104">
        <f>สกลนคร!AF171</f>
        <v>600099.5</v>
      </c>
      <c r="L866" s="105">
        <f>สกลนคร!AG171</f>
        <v>470424.14</v>
      </c>
      <c r="M866" s="105">
        <f>สกลนคร!AH171</f>
        <v>411862.22</v>
      </c>
      <c r="N866" s="101"/>
      <c r="O866" s="101"/>
      <c r="P866" s="101"/>
      <c r="Q866" s="93">
        <f t="shared" si="31"/>
        <v>58561.920000000042</v>
      </c>
      <c r="R866" s="94">
        <f t="shared" si="32"/>
        <v>144.39046654389196</v>
      </c>
    </row>
    <row r="867" spans="1:18" x14ac:dyDescent="0.55000000000000004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800227.27</v>
      </c>
      <c r="K867" s="104">
        <f>สกลนคร!AF172</f>
        <v>843707.48</v>
      </c>
      <c r="L867" s="105">
        <f>สกลนคร!AG172</f>
        <v>857005.88</v>
      </c>
      <c r="M867" s="105">
        <f>สกลนคร!AH172</f>
        <v>631745.49</v>
      </c>
      <c r="N867" s="101"/>
      <c r="O867" s="101"/>
      <c r="P867" s="101"/>
      <c r="Q867" s="93">
        <f t="shared" si="31"/>
        <v>225260.39</v>
      </c>
      <c r="R867" s="94">
        <f t="shared" si="32"/>
        <v>165.92563020329138</v>
      </c>
    </row>
    <row r="868" spans="1:18" x14ac:dyDescent="0.55000000000000004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1303551.26</v>
      </c>
      <c r="K868" s="104">
        <f>สกลนคร!AF173</f>
        <v>1364126.91</v>
      </c>
      <c r="L868" s="105">
        <f>สกลนคร!AG173</f>
        <v>966638.4</v>
      </c>
      <c r="M868" s="105">
        <f>สกลนคร!AH173</f>
        <v>615496.16999999993</v>
      </c>
      <c r="N868" s="101"/>
      <c r="O868" s="101"/>
      <c r="P868" s="101"/>
      <c r="Q868" s="93">
        <f t="shared" si="31"/>
        <v>351142.2300000001</v>
      </c>
      <c r="R868" s="94">
        <f t="shared" si="32"/>
        <v>280.59169811320754</v>
      </c>
    </row>
    <row r="869" spans="1:18" x14ac:dyDescent="0.55000000000000004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986085.2</v>
      </c>
      <c r="K869" s="104">
        <f>สกลนคร!AF174</f>
        <v>1034449.95</v>
      </c>
      <c r="L869" s="105">
        <f>สกลนคร!AG174</f>
        <v>1025770.97</v>
      </c>
      <c r="M869" s="105">
        <f>สกลนคร!AH174</f>
        <v>587848.82000000007</v>
      </c>
      <c r="N869" s="101"/>
      <c r="O869" s="101"/>
      <c r="P869" s="101"/>
      <c r="Q869" s="93">
        <f t="shared" si="31"/>
        <v>437922.14999999991</v>
      </c>
      <c r="R869" s="94">
        <f t="shared" si="32"/>
        <v>161.895670770202</v>
      </c>
    </row>
    <row r="870" spans="1:18" s="112" customFormat="1" x14ac:dyDescent="0.55000000000000004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5135507.51</v>
      </c>
      <c r="K870" s="109">
        <f>SUM(K863:K869)</f>
        <v>5465979.5499999998</v>
      </c>
      <c r="L870" s="109">
        <f>SUM(L863:L869)</f>
        <v>4639376.8099999996</v>
      </c>
      <c r="M870" s="109">
        <f>SUM(M863:M869)</f>
        <v>3248686.6900000004</v>
      </c>
      <c r="N870" s="107">
        <v>6</v>
      </c>
      <c r="O870" s="107">
        <v>6</v>
      </c>
      <c r="P870" s="107">
        <f>N870-O870</f>
        <v>0</v>
      </c>
      <c r="Q870" s="110">
        <f t="shared" si="31"/>
        <v>1390690.1199999992</v>
      </c>
      <c r="R870" s="111">
        <f>L870/H870</f>
        <v>186.16334858151757</v>
      </c>
    </row>
    <row r="871" spans="1:18" x14ac:dyDescent="0.55000000000000004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55000000000000004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644474.62</v>
      </c>
      <c r="K872" s="104">
        <f>สกลนคร!AF175</f>
        <v>732709.78999999992</v>
      </c>
      <c r="L872" s="105">
        <f>สกลนคร!AG175</f>
        <v>354916.39</v>
      </c>
      <c r="M872" s="105">
        <f>สกลนคร!AH175</f>
        <v>520388.87</v>
      </c>
      <c r="N872" s="101"/>
      <c r="O872" s="101"/>
      <c r="P872" s="101"/>
      <c r="Q872" s="93">
        <f t="shared" si="31"/>
        <v>-165472.47999999998</v>
      </c>
      <c r="R872" s="94">
        <f t="shared" si="32"/>
        <v>74.21923672103722</v>
      </c>
    </row>
    <row r="873" spans="1:18" x14ac:dyDescent="0.55000000000000004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531923.76</v>
      </c>
      <c r="K873" s="104">
        <f>สกลนคร!AF176</f>
        <v>604746.99</v>
      </c>
      <c r="L873" s="105">
        <f>สกลนคร!AG176</f>
        <v>434202.19</v>
      </c>
      <c r="M873" s="105">
        <f>สกลนคร!AH176</f>
        <v>719670.44</v>
      </c>
      <c r="N873" s="101"/>
      <c r="O873" s="101"/>
      <c r="P873" s="101"/>
      <c r="Q873" s="93">
        <f t="shared" si="31"/>
        <v>-285468.24999999994</v>
      </c>
      <c r="R873" s="94">
        <f t="shared" si="32"/>
        <v>123.66909427513529</v>
      </c>
    </row>
    <row r="874" spans="1:18" x14ac:dyDescent="0.55000000000000004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528326.91</v>
      </c>
      <c r="K874" s="104">
        <f>สกลนคร!AF177</f>
        <v>602806.21000000008</v>
      </c>
      <c r="L874" s="105">
        <f>สกลนคร!AG177</f>
        <v>199953.56</v>
      </c>
      <c r="M874" s="105">
        <f>สกลนคร!AH177</f>
        <v>369112.07999999996</v>
      </c>
      <c r="N874" s="101"/>
      <c r="O874" s="101"/>
      <c r="P874" s="101"/>
      <c r="Q874" s="93">
        <f t="shared" si="31"/>
        <v>-169158.51999999996</v>
      </c>
      <c r="R874" s="94">
        <f t="shared" si="32"/>
        <v>94.496011342155015</v>
      </c>
    </row>
    <row r="875" spans="1:18" x14ac:dyDescent="0.55000000000000004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542755.01</v>
      </c>
      <c r="K875" s="104">
        <f>สกลนคร!AF178</f>
        <v>628757.99</v>
      </c>
      <c r="L875" s="105">
        <f>สกลนคร!AG178</f>
        <v>287637.06</v>
      </c>
      <c r="M875" s="105">
        <f>สกลนคร!AH178</f>
        <v>535606.03</v>
      </c>
      <c r="N875" s="101"/>
      <c r="O875" s="101"/>
      <c r="P875" s="101"/>
      <c r="Q875" s="93">
        <f t="shared" si="31"/>
        <v>-247968.97000000003</v>
      </c>
      <c r="R875" s="94">
        <f t="shared" si="32"/>
        <v>56.755536700868191</v>
      </c>
    </row>
    <row r="876" spans="1:18" x14ac:dyDescent="0.55000000000000004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593466.17000000004</v>
      </c>
      <c r="K876" s="104">
        <f>สกลนคร!AF179</f>
        <v>614420.24</v>
      </c>
      <c r="L876" s="105">
        <f>สกลนคร!AG179</f>
        <v>230884.9</v>
      </c>
      <c r="M876" s="105">
        <f>สกลนคร!AH179</f>
        <v>394379.64</v>
      </c>
      <c r="N876" s="101"/>
      <c r="O876" s="101"/>
      <c r="P876" s="101"/>
      <c r="Q876" s="93">
        <f t="shared" si="31"/>
        <v>-163494.74000000002</v>
      </c>
      <c r="R876" s="94">
        <f t="shared" si="32"/>
        <v>106.00775941230486</v>
      </c>
    </row>
    <row r="877" spans="1:18" x14ac:dyDescent="0.55000000000000004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324329.32</v>
      </c>
      <c r="K877" s="104">
        <f>สกลนคร!AF180</f>
        <v>382088.9</v>
      </c>
      <c r="L877" s="105">
        <f>สกลนคร!AG180</f>
        <v>235214.07</v>
      </c>
      <c r="M877" s="105">
        <f>สกลนคร!AH180</f>
        <v>388450.06000000006</v>
      </c>
      <c r="N877" s="101"/>
      <c r="O877" s="101"/>
      <c r="P877" s="101"/>
      <c r="Q877" s="93">
        <f t="shared" si="31"/>
        <v>-153235.99000000005</v>
      </c>
      <c r="R877" s="94">
        <f t="shared" si="32"/>
        <v>74.956682600382408</v>
      </c>
    </row>
    <row r="878" spans="1:18" x14ac:dyDescent="0.55000000000000004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524807.43000000005</v>
      </c>
      <c r="K878" s="104">
        <f>สกลนคร!AF181</f>
        <v>619970.4</v>
      </c>
      <c r="L878" s="105">
        <f>สกลนคร!AG181</f>
        <v>261141.15</v>
      </c>
      <c r="M878" s="105">
        <f>สกลนคร!AH181</f>
        <v>501531.75</v>
      </c>
      <c r="N878" s="101"/>
      <c r="O878" s="101"/>
      <c r="P878" s="101"/>
      <c r="Q878" s="93">
        <f t="shared" si="31"/>
        <v>-240390.6</v>
      </c>
      <c r="R878" s="94">
        <f t="shared" si="32"/>
        <v>72.418510815307812</v>
      </c>
    </row>
    <row r="879" spans="1:18" s="112" customFormat="1" x14ac:dyDescent="0.55000000000000004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3690083.2199999997</v>
      </c>
      <c r="K879" s="109">
        <f>SUM(K871:K878)</f>
        <v>4185500.5199999996</v>
      </c>
      <c r="L879" s="109">
        <f>SUM(L871:L878)</f>
        <v>2003949.32</v>
      </c>
      <c r="M879" s="109">
        <f>SUM(M871:M878)</f>
        <v>3429138.87</v>
      </c>
      <c r="N879" s="107">
        <v>7</v>
      </c>
      <c r="O879" s="107">
        <v>7</v>
      </c>
      <c r="P879" s="107">
        <f>N879-O879</f>
        <v>0</v>
      </c>
      <c r="Q879" s="110">
        <f t="shared" si="31"/>
        <v>-1425189.55</v>
      </c>
      <c r="R879" s="111">
        <f>L879/H879</f>
        <v>82.13243657526948</v>
      </c>
    </row>
    <row r="880" spans="1:18" x14ac:dyDescent="0.55000000000000004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55000000000000004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386111.68</v>
      </c>
      <c r="K881" s="104">
        <f>สกลนคร!AF182</f>
        <v>408817.88</v>
      </c>
      <c r="L881" s="105">
        <f>สกลนคร!AG182</f>
        <v>305083.96999999997</v>
      </c>
      <c r="M881" s="105">
        <f>สกลนคร!AH182</f>
        <v>308438.14999999997</v>
      </c>
      <c r="N881" s="101"/>
      <c r="O881" s="101"/>
      <c r="P881" s="101"/>
      <c r="Q881" s="93">
        <f t="shared" si="31"/>
        <v>-3354.179999999993</v>
      </c>
      <c r="R881" s="94">
        <f t="shared" si="32"/>
        <v>99.602993796931102</v>
      </c>
    </row>
    <row r="882" spans="1:18" x14ac:dyDescent="0.55000000000000004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25113.759999999998</v>
      </c>
      <c r="K882" s="104">
        <f>สกลนคร!AF183</f>
        <v>100732.57</v>
      </c>
      <c r="L882" s="105">
        <f>สกลนคร!AG183</f>
        <v>540532.51</v>
      </c>
      <c r="M882" s="105">
        <f>สกลนคร!AH183</f>
        <v>540162.61</v>
      </c>
      <c r="N882" s="101"/>
      <c r="O882" s="101"/>
      <c r="P882" s="101"/>
      <c r="Q882" s="93">
        <f t="shared" si="31"/>
        <v>369.90000000002328</v>
      </c>
      <c r="R882" s="94">
        <f t="shared" si="32"/>
        <v>194.36623876303489</v>
      </c>
    </row>
    <row r="883" spans="1:18" x14ac:dyDescent="0.55000000000000004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396657.59</v>
      </c>
      <c r="K883" s="104">
        <f>สกลนคร!AF184</f>
        <v>415273.32</v>
      </c>
      <c r="L883" s="105">
        <f>สกลนคร!AG184</f>
        <v>392606.24</v>
      </c>
      <c r="M883" s="105">
        <f>สกลนคร!AH184</f>
        <v>383567.02</v>
      </c>
      <c r="N883" s="101"/>
      <c r="O883" s="101"/>
      <c r="P883" s="101"/>
      <c r="Q883" s="93">
        <f t="shared" si="31"/>
        <v>9039.2199999999721</v>
      </c>
      <c r="R883" s="94">
        <f t="shared" si="32"/>
        <v>175.58418604651163</v>
      </c>
    </row>
    <row r="884" spans="1:18" x14ac:dyDescent="0.55000000000000004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170059.89</v>
      </c>
      <c r="K884" s="104">
        <f>สกลนคร!AF185</f>
        <v>141318.73000000001</v>
      </c>
      <c r="L884" s="105">
        <f>สกลนคร!AG185</f>
        <v>317136.65000000002</v>
      </c>
      <c r="M884" s="105">
        <f>สกลนคร!AH185</f>
        <v>249001.69</v>
      </c>
      <c r="N884" s="101"/>
      <c r="O884" s="101"/>
      <c r="P884" s="101"/>
      <c r="Q884" s="93">
        <f t="shared" si="31"/>
        <v>68134.960000000021</v>
      </c>
      <c r="R884" s="94">
        <f t="shared" si="32"/>
        <v>158.25182135728545</v>
      </c>
    </row>
    <row r="885" spans="1:18" x14ac:dyDescent="0.55000000000000004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263876.25</v>
      </c>
      <c r="K885" s="104">
        <f>สกลนคร!AF186</f>
        <v>304722.06</v>
      </c>
      <c r="L885" s="105">
        <f>สกลนคร!AG186</f>
        <v>492694.75</v>
      </c>
      <c r="M885" s="105">
        <f>สกลนคร!AH186</f>
        <v>515170.78</v>
      </c>
      <c r="N885" s="101"/>
      <c r="O885" s="101"/>
      <c r="P885" s="101"/>
      <c r="Q885" s="93">
        <f t="shared" si="31"/>
        <v>-22476.030000000028</v>
      </c>
      <c r="R885" s="94">
        <f t="shared" si="32"/>
        <v>137.85527420257415</v>
      </c>
    </row>
    <row r="886" spans="1:18" x14ac:dyDescent="0.55000000000000004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355672.13</v>
      </c>
      <c r="K886" s="104">
        <f>สกลนคร!AF187</f>
        <v>375711.4</v>
      </c>
      <c r="L886" s="105">
        <f>สกลนคร!AG187</f>
        <v>584784.55000000005</v>
      </c>
      <c r="M886" s="105">
        <f>สกลนคร!AH187</f>
        <v>679719.36</v>
      </c>
      <c r="N886" s="101"/>
      <c r="O886" s="101"/>
      <c r="P886" s="101"/>
      <c r="Q886" s="93">
        <f t="shared" si="31"/>
        <v>-94934.809999999939</v>
      </c>
      <c r="R886" s="94">
        <f t="shared" si="32"/>
        <v>86.995618863433506</v>
      </c>
    </row>
    <row r="887" spans="1:18" x14ac:dyDescent="0.55000000000000004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199901.82</v>
      </c>
      <c r="K887" s="104">
        <f>สกลนคร!AF188</f>
        <v>220878.7</v>
      </c>
      <c r="L887" s="105">
        <f>สกลนคร!AG188</f>
        <v>366724.1</v>
      </c>
      <c r="M887" s="105">
        <f>สกลนคร!AH188</f>
        <v>300393.20999999996</v>
      </c>
      <c r="N887" s="101"/>
      <c r="O887" s="101"/>
      <c r="P887" s="101"/>
      <c r="Q887" s="93">
        <f t="shared" si="31"/>
        <v>66330.890000000014</v>
      </c>
      <c r="R887" s="94">
        <f t="shared" si="32"/>
        <v>348.92873453853468</v>
      </c>
    </row>
    <row r="888" spans="1:18" x14ac:dyDescent="0.55000000000000004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388097</v>
      </c>
      <c r="K888" s="104">
        <f>สกลนคร!AF189</f>
        <v>315067.45999999996</v>
      </c>
      <c r="L888" s="105">
        <f>สกลนคร!AG189</f>
        <v>378878.99</v>
      </c>
      <c r="M888" s="105">
        <f>สกลนคร!AH189</f>
        <v>418463.79000000004</v>
      </c>
      <c r="N888" s="101"/>
      <c r="O888" s="101"/>
      <c r="P888" s="101"/>
      <c r="Q888" s="93">
        <f t="shared" si="31"/>
        <v>-39584.800000000047</v>
      </c>
      <c r="R888" s="94">
        <f t="shared" si="32"/>
        <v>119.70900157977883</v>
      </c>
    </row>
    <row r="889" spans="1:18" s="112" customFormat="1" x14ac:dyDescent="0.55000000000000004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2185490.12</v>
      </c>
      <c r="K889" s="109">
        <f>SUM(K880:K888)</f>
        <v>2282522.12</v>
      </c>
      <c r="L889" s="109">
        <f>SUM(L880:L888)</f>
        <v>3378441.76</v>
      </c>
      <c r="M889" s="109">
        <f>SUM(M880:M888)</f>
        <v>3394916.61</v>
      </c>
      <c r="N889" s="107">
        <v>8</v>
      </c>
      <c r="O889" s="107">
        <v>8</v>
      </c>
      <c r="P889" s="107">
        <f>N889-O889</f>
        <v>0</v>
      </c>
      <c r="Q889" s="110">
        <f t="shared" si="31"/>
        <v>-16474.850000000093</v>
      </c>
      <c r="R889" s="111">
        <f t="shared" si="32"/>
        <v>137.35736542527241</v>
      </c>
    </row>
    <row r="890" spans="1:18" s="112" customFormat="1" ht="24.75" thickBot="1" x14ac:dyDescent="0.6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72641817.540000007</v>
      </c>
      <c r="K890" s="125">
        <f t="shared" si="33"/>
        <v>84882211.180000022</v>
      </c>
      <c r="L890" s="124">
        <f t="shared" si="33"/>
        <v>90335718.090000004</v>
      </c>
      <c r="M890" s="124">
        <f t="shared" si="33"/>
        <v>87405242.040000021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2930476.0499999821</v>
      </c>
      <c r="R890" s="111">
        <f t="shared" si="32"/>
        <v>135.97916426200638</v>
      </c>
    </row>
    <row r="891" spans="1:18" ht="25.5" thickTop="1" thickBot="1" x14ac:dyDescent="0.6">
      <c r="A891" s="126"/>
      <c r="B891" s="127"/>
      <c r="C891" s="127"/>
      <c r="D891" s="127"/>
      <c r="E891" s="412" t="s">
        <v>535</v>
      </c>
      <c r="F891" s="413"/>
      <c r="G891" s="414"/>
      <c r="H891" s="128"/>
      <c r="I891" s="126"/>
      <c r="J891" s="129">
        <f>J890/O890</f>
        <v>432391.77107142861</v>
      </c>
      <c r="K891" s="130">
        <f>K890/O890</f>
        <v>505251.25702380965</v>
      </c>
      <c r="L891" s="129">
        <f>L890/O890</f>
        <v>537712.60767857148</v>
      </c>
      <c r="M891" s="129">
        <f>M890/O890</f>
        <v>520269.29785714298</v>
      </c>
      <c r="N891" s="178"/>
      <c r="O891" s="178"/>
      <c r="P891" s="178"/>
      <c r="Q891" s="93">
        <f t="shared" si="31"/>
        <v>17443.309821428498</v>
      </c>
    </row>
    <row r="892" spans="1:18" ht="24.75" thickTop="1" x14ac:dyDescent="0.55000000000000004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55000000000000004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326239.78000000003</v>
      </c>
      <c r="K893" s="104">
        <f>นครพนม!AL4</f>
        <v>403091.20000000001</v>
      </c>
      <c r="L893" s="105">
        <f>นครพนม!AM4</f>
        <v>328585.73</v>
      </c>
      <c r="M893" s="105">
        <f>นครพนม!AN4</f>
        <v>348509</v>
      </c>
      <c r="N893" s="101"/>
      <c r="O893" s="101"/>
      <c r="P893" s="101"/>
      <c r="Q893" s="93">
        <f t="shared" si="31"/>
        <v>-19923.270000000019</v>
      </c>
      <c r="R893" s="94">
        <f t="shared" si="32"/>
        <v>89.532896457765659</v>
      </c>
    </row>
    <row r="894" spans="1:18" x14ac:dyDescent="0.55000000000000004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443606.96</v>
      </c>
      <c r="K894" s="104">
        <f>นครพนม!AL5</f>
        <v>561850.1</v>
      </c>
      <c r="L894" s="105">
        <f>นครพนม!AM5</f>
        <v>362531.28</v>
      </c>
      <c r="M894" s="105">
        <f>นครพนม!AN5</f>
        <v>411421.67</v>
      </c>
      <c r="N894" s="101"/>
      <c r="O894" s="101"/>
      <c r="P894" s="101"/>
      <c r="Q894" s="93">
        <f t="shared" si="31"/>
        <v>-48890.389999999956</v>
      </c>
      <c r="R894" s="94">
        <f t="shared" si="32"/>
        <v>69.093058890794751</v>
      </c>
    </row>
    <row r="895" spans="1:18" x14ac:dyDescent="0.55000000000000004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144889.4</v>
      </c>
      <c r="K895" s="104">
        <f>นครพนม!AL6</f>
        <v>245102.72000000003</v>
      </c>
      <c r="L895" s="105">
        <f>นครพนม!AM6</f>
        <v>427308.05</v>
      </c>
      <c r="M895" s="105">
        <f>นครพนม!AN6</f>
        <v>480221.4</v>
      </c>
      <c r="N895" s="101"/>
      <c r="O895" s="101"/>
      <c r="P895" s="101"/>
      <c r="Q895" s="93">
        <f t="shared" si="31"/>
        <v>-52913.350000000035</v>
      </c>
      <c r="R895" s="94">
        <f t="shared" si="32"/>
        <v>88.232097873219075</v>
      </c>
    </row>
    <row r="896" spans="1:18" x14ac:dyDescent="0.55000000000000004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156711.85</v>
      </c>
      <c r="K896" s="104">
        <f>นครพนม!AL7</f>
        <v>91504.43</v>
      </c>
      <c r="L896" s="105">
        <f>นครพนม!AM7</f>
        <v>94410</v>
      </c>
      <c r="M896" s="105">
        <f>นครพนม!AN7</f>
        <v>244411.33</v>
      </c>
      <c r="N896" s="101"/>
      <c r="O896" s="101"/>
      <c r="P896" s="101"/>
      <c r="Q896" s="93">
        <f t="shared" si="31"/>
        <v>-150001.32999999999</v>
      </c>
      <c r="R896" s="94">
        <f t="shared" si="32"/>
        <v>21.83395004625347</v>
      </c>
    </row>
    <row r="897" spans="1:18" x14ac:dyDescent="0.55000000000000004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431932.66</v>
      </c>
      <c r="K897" s="104">
        <f>นครพนม!AL8</f>
        <v>470795.07999999996</v>
      </c>
      <c r="L897" s="105">
        <f>นครพนม!AM8</f>
        <v>131480</v>
      </c>
      <c r="M897" s="105">
        <f>นครพนม!AN8</f>
        <v>228361.41</v>
      </c>
      <c r="N897" s="101"/>
      <c r="O897" s="101"/>
      <c r="P897" s="101"/>
      <c r="Q897" s="93">
        <f t="shared" si="31"/>
        <v>-96881.41</v>
      </c>
      <c r="R897" s="94">
        <f t="shared" si="32"/>
        <v>32.107448107448107</v>
      </c>
    </row>
    <row r="898" spans="1:18" x14ac:dyDescent="0.55000000000000004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65958.5</v>
      </c>
      <c r="K898" s="104">
        <f>นครพนม!AL9</f>
        <v>67921.16</v>
      </c>
      <c r="L898" s="105">
        <f>นครพนม!AM9</f>
        <v>154518</v>
      </c>
      <c r="M898" s="105">
        <f>นครพนม!AN9</f>
        <v>233220.17</v>
      </c>
      <c r="N898" s="101"/>
      <c r="O898" s="101"/>
      <c r="P898" s="101"/>
      <c r="Q898" s="93">
        <f t="shared" si="31"/>
        <v>-78702.170000000013</v>
      </c>
      <c r="R898" s="94">
        <f t="shared" si="32"/>
        <v>38.901812688821749</v>
      </c>
    </row>
    <row r="899" spans="1:18" x14ac:dyDescent="0.55000000000000004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444732.83</v>
      </c>
      <c r="K899" s="104">
        <f>นครพนม!AL10</f>
        <v>557362.93000000005</v>
      </c>
      <c r="L899" s="105">
        <f>นครพนม!AM10</f>
        <v>292682.46000000002</v>
      </c>
      <c r="M899" s="105">
        <f>นครพนม!AN10</f>
        <v>428147.16</v>
      </c>
      <c r="N899" s="101"/>
      <c r="O899" s="101"/>
      <c r="P899" s="101"/>
      <c r="Q899" s="93">
        <f t="shared" si="31"/>
        <v>-135464.69999999995</v>
      </c>
      <c r="R899" s="94">
        <f t="shared" si="32"/>
        <v>115.9597702060222</v>
      </c>
    </row>
    <row r="900" spans="1:18" x14ac:dyDescent="0.55000000000000004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335417.17</v>
      </c>
      <c r="K900" s="104">
        <f>นครพนม!AL11</f>
        <v>435910.1</v>
      </c>
      <c r="L900" s="105">
        <f>นครพนม!AM11</f>
        <v>174598.16</v>
      </c>
      <c r="M900" s="105">
        <f>นครพนม!AN11</f>
        <v>300019.12000000005</v>
      </c>
      <c r="N900" s="101"/>
      <c r="O900" s="101"/>
      <c r="P900" s="101"/>
      <c r="Q900" s="93">
        <f t="shared" si="31"/>
        <v>-125420.96000000005</v>
      </c>
      <c r="R900" s="94">
        <f t="shared" si="32"/>
        <v>67.516689868522818</v>
      </c>
    </row>
    <row r="901" spans="1:18" x14ac:dyDescent="0.55000000000000004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435108.54</v>
      </c>
      <c r="K901" s="104">
        <f>นครพนม!AL12</f>
        <v>594431.37</v>
      </c>
      <c r="L901" s="105">
        <f>นครพนม!AM12</f>
        <v>317728.86</v>
      </c>
      <c r="M901" s="105">
        <f>นครพนม!AN12</f>
        <v>376527.63</v>
      </c>
      <c r="N901" s="101"/>
      <c r="O901" s="101"/>
      <c r="P901" s="101"/>
      <c r="Q901" s="93">
        <f t="shared" si="31"/>
        <v>-58798.770000000019</v>
      </c>
      <c r="R901" s="94">
        <f t="shared" si="32"/>
        <v>119.58180654873918</v>
      </c>
    </row>
    <row r="902" spans="1:18" x14ac:dyDescent="0.55000000000000004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271755.28000000003</v>
      </c>
      <c r="K902" s="104">
        <f>นครพนม!AL13</f>
        <v>297532.19000000006</v>
      </c>
      <c r="L902" s="105">
        <f>นครพนม!AM13</f>
        <v>150822.24</v>
      </c>
      <c r="M902" s="105">
        <f>นครพนม!AN13</f>
        <v>314214.28999999998</v>
      </c>
      <c r="N902" s="101"/>
      <c r="O902" s="101"/>
      <c r="P902" s="101"/>
      <c r="Q902" s="93">
        <f t="shared" si="31"/>
        <v>-163392.04999999999</v>
      </c>
      <c r="R902" s="94">
        <f t="shared" si="32"/>
        <v>64.398906917164808</v>
      </c>
    </row>
    <row r="903" spans="1:18" x14ac:dyDescent="0.55000000000000004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196959.92</v>
      </c>
      <c r="K903" s="104">
        <f>นครพนม!AL14</f>
        <v>472384.57000000007</v>
      </c>
      <c r="L903" s="105">
        <f>นครพนม!AM14</f>
        <v>354706.32</v>
      </c>
      <c r="M903" s="105">
        <f>นครพนม!AN14</f>
        <v>294360.44</v>
      </c>
      <c r="N903" s="101"/>
      <c r="O903" s="101"/>
      <c r="P903" s="101"/>
      <c r="Q903" s="93">
        <f t="shared" ref="Q903:Q966" si="34">L903-M903</f>
        <v>60345.880000000005</v>
      </c>
      <c r="R903" s="94">
        <f t="shared" ref="R903:R966" si="35">L903/H903</f>
        <v>127.77605187319885</v>
      </c>
    </row>
    <row r="904" spans="1:18" x14ac:dyDescent="0.55000000000000004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128846.52</v>
      </c>
      <c r="K904" s="104">
        <f>นครพนม!AL15</f>
        <v>-78918.569999999978</v>
      </c>
      <c r="L904" s="105">
        <f>นครพนม!AM15</f>
        <v>194608.88</v>
      </c>
      <c r="M904" s="105">
        <f>นครพนม!AN15</f>
        <v>336381.03</v>
      </c>
      <c r="N904" s="101"/>
      <c r="O904" s="101"/>
      <c r="P904" s="101"/>
      <c r="Q904" s="93">
        <f t="shared" si="34"/>
        <v>-141772.15000000002</v>
      </c>
      <c r="R904" s="94">
        <f t="shared" si="35"/>
        <v>58.057541766109786</v>
      </c>
    </row>
    <row r="905" spans="1:18" x14ac:dyDescent="0.55000000000000004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104581</v>
      </c>
      <c r="K905" s="104">
        <f>นครพนม!AL16</f>
        <v>152538.4</v>
      </c>
      <c r="L905" s="105">
        <f>นครพนม!AM16</f>
        <v>251841.11</v>
      </c>
      <c r="M905" s="105">
        <f>นครพนม!AN16</f>
        <v>347795.44999999995</v>
      </c>
      <c r="N905" s="101"/>
      <c r="O905" s="101"/>
      <c r="P905" s="101"/>
      <c r="Q905" s="93">
        <f t="shared" si="34"/>
        <v>-95954.339999999967</v>
      </c>
      <c r="R905" s="94">
        <f t="shared" si="35"/>
        <v>94.784008280015044</v>
      </c>
    </row>
    <row r="906" spans="1:18" x14ac:dyDescent="0.55000000000000004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217442.35</v>
      </c>
      <c r="K906" s="104">
        <f>นครพนม!AL17</f>
        <v>175144.41999999998</v>
      </c>
      <c r="L906" s="105">
        <f>นครพนม!AM17</f>
        <v>241052.41999999998</v>
      </c>
      <c r="M906" s="105">
        <f>นครพนม!AN17</f>
        <v>380703.17000000004</v>
      </c>
      <c r="N906" s="101"/>
      <c r="O906" s="101"/>
      <c r="P906" s="101"/>
      <c r="Q906" s="93">
        <f t="shared" si="34"/>
        <v>-139650.75000000006</v>
      </c>
      <c r="R906" s="94">
        <f t="shared" si="35"/>
        <v>159.21560105680317</v>
      </c>
    </row>
    <row r="907" spans="1:18" x14ac:dyDescent="0.55000000000000004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133643.91</v>
      </c>
      <c r="K907" s="104">
        <f>นครพนม!AL18</f>
        <v>430683.86</v>
      </c>
      <c r="L907" s="105">
        <f>นครพนม!AM18</f>
        <v>321424.83999999997</v>
      </c>
      <c r="M907" s="105">
        <f>นครพนม!AN18</f>
        <v>339003.6</v>
      </c>
      <c r="N907" s="101"/>
      <c r="O907" s="101"/>
      <c r="P907" s="101"/>
      <c r="Q907" s="93">
        <f t="shared" si="34"/>
        <v>-17578.760000000009</v>
      </c>
      <c r="R907" s="94">
        <f t="shared" si="35"/>
        <v>155.80457586039748</v>
      </c>
    </row>
    <row r="908" spans="1:18" x14ac:dyDescent="0.55000000000000004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420563.97</v>
      </c>
      <c r="K908" s="104">
        <f>นครพนม!AL19</f>
        <v>451740.99</v>
      </c>
      <c r="L908" s="105">
        <f>นครพนม!AM19</f>
        <v>512823.15</v>
      </c>
      <c r="M908" s="105">
        <f>นครพนม!AN19</f>
        <v>329558.59000000003</v>
      </c>
      <c r="N908" s="101"/>
      <c r="O908" s="101"/>
      <c r="P908" s="101"/>
      <c r="Q908" s="93">
        <f t="shared" si="34"/>
        <v>183264.56</v>
      </c>
      <c r="R908" s="94">
        <f t="shared" si="35"/>
        <v>134.17664835164837</v>
      </c>
    </row>
    <row r="909" spans="1:18" x14ac:dyDescent="0.55000000000000004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730709.09</v>
      </c>
      <c r="K909" s="104">
        <f>นครพนม!AL20</f>
        <v>907254.12</v>
      </c>
      <c r="L909" s="105">
        <f>นครพนม!AM20</f>
        <v>589453.43999999994</v>
      </c>
      <c r="M909" s="105">
        <f>นครพนม!AN20</f>
        <v>386916.81</v>
      </c>
      <c r="N909" s="101"/>
      <c r="O909" s="101"/>
      <c r="P909" s="101"/>
      <c r="Q909" s="93">
        <f t="shared" si="34"/>
        <v>202536.62999999995</v>
      </c>
      <c r="R909" s="94">
        <f t="shared" si="35"/>
        <v>207.48097148891233</v>
      </c>
    </row>
    <row r="910" spans="1:18" x14ac:dyDescent="0.55000000000000004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687153.92</v>
      </c>
      <c r="K910" s="104">
        <f>นครพนม!AL21</f>
        <v>734605.71000000008</v>
      </c>
      <c r="L910" s="105">
        <f>นครพนม!AM21</f>
        <v>511096.38</v>
      </c>
      <c r="M910" s="105">
        <f>นครพนม!AN21</f>
        <v>617714.43999999994</v>
      </c>
      <c r="N910" s="101"/>
      <c r="O910" s="101"/>
      <c r="P910" s="101"/>
      <c r="Q910" s="93">
        <f t="shared" si="34"/>
        <v>-106618.05999999994</v>
      </c>
      <c r="R910" s="94">
        <f t="shared" si="35"/>
        <v>126.85440059568131</v>
      </c>
    </row>
    <row r="911" spans="1:18" x14ac:dyDescent="0.55000000000000004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820226.09</v>
      </c>
      <c r="K911" s="104">
        <f>นครพนม!AL22</f>
        <v>896929.66999999993</v>
      </c>
      <c r="L911" s="105">
        <f>นครพนม!AM22</f>
        <v>149780</v>
      </c>
      <c r="M911" s="105">
        <f>นครพนม!AN22</f>
        <v>251202.43</v>
      </c>
      <c r="N911" s="101"/>
      <c r="O911" s="101"/>
      <c r="P911" s="101"/>
      <c r="Q911" s="93">
        <f t="shared" si="34"/>
        <v>-101422.43</v>
      </c>
      <c r="R911" s="94">
        <f t="shared" si="35"/>
        <v>41.307225592939879</v>
      </c>
    </row>
    <row r="912" spans="1:18" x14ac:dyDescent="0.55000000000000004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287721.40000000002</v>
      </c>
      <c r="K912" s="104">
        <f>นครพนม!AL23</f>
        <v>352017.88</v>
      </c>
      <c r="L912" s="105">
        <f>นครพนม!AM23</f>
        <v>188115.9</v>
      </c>
      <c r="M912" s="105">
        <f>นครพนม!AN23</f>
        <v>287198.99</v>
      </c>
      <c r="N912" s="101"/>
      <c r="O912" s="101"/>
      <c r="P912" s="101"/>
      <c r="Q912" s="93">
        <f t="shared" si="34"/>
        <v>-99083.09</v>
      </c>
      <c r="R912" s="94">
        <f t="shared" si="35"/>
        <v>88.028029948525969</v>
      </c>
    </row>
    <row r="913" spans="1:18" x14ac:dyDescent="0.55000000000000004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39022.86</v>
      </c>
      <c r="K913" s="104">
        <f>นครพนม!AL24</f>
        <v>117703.02000000002</v>
      </c>
      <c r="L913" s="105">
        <f>นครพนม!AM24</f>
        <v>81708.23</v>
      </c>
      <c r="M913" s="105">
        <f>นครพนม!AN24</f>
        <v>169512.61000000002</v>
      </c>
      <c r="N913" s="101"/>
      <c r="O913" s="101"/>
      <c r="P913" s="101"/>
      <c r="Q913" s="93">
        <f t="shared" si="34"/>
        <v>-87804.380000000019</v>
      </c>
      <c r="R913" s="94">
        <f t="shared" si="35"/>
        <v>31.402086856264411</v>
      </c>
    </row>
    <row r="914" spans="1:18" x14ac:dyDescent="0.55000000000000004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151976.15</v>
      </c>
      <c r="K914" s="104">
        <f>นครพนม!AL25</f>
        <v>439881.70999999996</v>
      </c>
      <c r="L914" s="105">
        <f>นครพนม!AM25</f>
        <v>283500</v>
      </c>
      <c r="M914" s="105">
        <f>นครพนม!AN25</f>
        <v>407323.97</v>
      </c>
      <c r="N914" s="101"/>
      <c r="O914" s="101"/>
      <c r="P914" s="101"/>
      <c r="Q914" s="93">
        <f t="shared" si="34"/>
        <v>-123823.96999999997</v>
      </c>
      <c r="R914" s="94">
        <f t="shared" si="35"/>
        <v>45.396317053642917</v>
      </c>
    </row>
    <row r="915" spans="1:18" x14ac:dyDescent="0.55000000000000004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120859.86</v>
      </c>
      <c r="K915" s="104">
        <f>นครพนม!AL26</f>
        <v>166884.94</v>
      </c>
      <c r="L915" s="105">
        <f>นครพนม!AM26</f>
        <v>317217.56</v>
      </c>
      <c r="M915" s="105">
        <f>นครพนม!AN26</f>
        <v>312141.02</v>
      </c>
      <c r="N915" s="101"/>
      <c r="O915" s="101"/>
      <c r="P915" s="101"/>
      <c r="Q915" s="93">
        <f t="shared" si="34"/>
        <v>5076.539999999979</v>
      </c>
      <c r="R915" s="94">
        <f t="shared" si="35"/>
        <v>61.703474032289435</v>
      </c>
    </row>
    <row r="916" spans="1:18" x14ac:dyDescent="0.55000000000000004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386610.18</v>
      </c>
      <c r="K916" s="104">
        <f>นครพนม!AL27</f>
        <v>-297602.87000000005</v>
      </c>
      <c r="L916" s="105">
        <f>นครพนม!AM27</f>
        <v>39540</v>
      </c>
      <c r="M916" s="105">
        <f>นครพนม!AN27</f>
        <v>135411.10999999999</v>
      </c>
      <c r="N916" s="101"/>
      <c r="O916" s="101"/>
      <c r="P916" s="101"/>
      <c r="Q916" s="93">
        <f t="shared" si="34"/>
        <v>-95871.109999999986</v>
      </c>
      <c r="R916" s="94">
        <f t="shared" si="35"/>
        <v>13.453555631167063</v>
      </c>
    </row>
    <row r="917" spans="1:18" x14ac:dyDescent="0.55000000000000004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191114.31</v>
      </c>
      <c r="K917" s="104">
        <f>นครพนม!AL28</f>
        <v>300247.94</v>
      </c>
      <c r="L917" s="105">
        <f>นครพนม!AM28</f>
        <v>92219.05</v>
      </c>
      <c r="M917" s="105">
        <f>นครพนม!AN28</f>
        <v>155958.68</v>
      </c>
      <c r="N917" s="101"/>
      <c r="O917" s="101"/>
      <c r="P917" s="101"/>
      <c r="Q917" s="93">
        <f t="shared" si="34"/>
        <v>-63739.62999999999</v>
      </c>
      <c r="R917" s="94">
        <f t="shared" si="35"/>
        <v>31.441885441527447</v>
      </c>
    </row>
    <row r="918" spans="1:18" s="112" customFormat="1" x14ac:dyDescent="0.55000000000000004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7673784.5</v>
      </c>
      <c r="K918" s="144">
        <f>SUM(K892:K917)</f>
        <v>8946997.0699999984</v>
      </c>
      <c r="L918" s="109">
        <f>SUM(L893:L917)</f>
        <v>6563752.0599999996</v>
      </c>
      <c r="M918" s="109">
        <f>SUM(M893:M917)</f>
        <v>8116235.5199999986</v>
      </c>
      <c r="N918" s="107">
        <v>25</v>
      </c>
      <c r="O918" s="107">
        <v>25</v>
      </c>
      <c r="P918" s="107">
        <f>N918-O918</f>
        <v>0</v>
      </c>
      <c r="Q918" s="110">
        <f t="shared" si="34"/>
        <v>-1552483.459999999</v>
      </c>
      <c r="R918" s="111">
        <f>L918/H918</f>
        <v>77.277889023629271</v>
      </c>
    </row>
    <row r="919" spans="1:18" x14ac:dyDescent="0.55000000000000004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55000000000000004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42088.84</v>
      </c>
      <c r="K920" s="104">
        <f>นครพนม!AL29</f>
        <v>77075.570000000007</v>
      </c>
      <c r="L920" s="105">
        <f>นครพนม!AM29</f>
        <v>367169.76</v>
      </c>
      <c r="M920" s="105">
        <f>นครพนม!AN29</f>
        <v>538447.88</v>
      </c>
      <c r="N920" s="101"/>
      <c r="O920" s="101"/>
      <c r="P920" s="101"/>
      <c r="Q920" s="93">
        <f t="shared" si="34"/>
        <v>-171278.12</v>
      </c>
      <c r="R920" s="94">
        <f t="shared" si="35"/>
        <v>91.449504358655048</v>
      </c>
    </row>
    <row r="921" spans="1:18" x14ac:dyDescent="0.55000000000000004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269679.65000000002</v>
      </c>
      <c r="K921" s="104">
        <f>นครพนม!AL30</f>
        <v>522004.47999999998</v>
      </c>
      <c r="L921" s="105">
        <f>นครพนม!AM30</f>
        <v>252435.18</v>
      </c>
      <c r="M921" s="105">
        <f>นครพนม!AN30</f>
        <v>409056.3</v>
      </c>
      <c r="N921" s="101"/>
      <c r="O921" s="101"/>
      <c r="P921" s="101"/>
      <c r="Q921" s="93">
        <f t="shared" si="34"/>
        <v>-156621.12</v>
      </c>
      <c r="R921" s="94">
        <f t="shared" si="35"/>
        <v>50.165973767885532</v>
      </c>
    </row>
    <row r="922" spans="1:18" x14ac:dyDescent="0.55000000000000004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194578.21</v>
      </c>
      <c r="K922" s="104">
        <f>นครพนม!AL31</f>
        <v>245022.91999999998</v>
      </c>
      <c r="L922" s="105">
        <f>นครพนม!AM31</f>
        <v>336358.43</v>
      </c>
      <c r="M922" s="105">
        <f>นครพนม!AN31</f>
        <v>477873.17</v>
      </c>
      <c r="N922" s="101"/>
      <c r="O922" s="101"/>
      <c r="P922" s="101"/>
      <c r="Q922" s="93">
        <f t="shared" si="34"/>
        <v>-141514.74</v>
      </c>
      <c r="R922" s="94">
        <f t="shared" si="35"/>
        <v>113.63460472972973</v>
      </c>
    </row>
    <row r="923" spans="1:18" x14ac:dyDescent="0.55000000000000004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109401.58</v>
      </c>
      <c r="K923" s="103">
        <f>นครพนม!AL32</f>
        <v>182977.1</v>
      </c>
      <c r="L923" s="105">
        <f>นครพนม!AM32</f>
        <v>180326</v>
      </c>
      <c r="M923" s="105">
        <f>นครพนม!AN32</f>
        <v>158420.72</v>
      </c>
      <c r="N923" s="101"/>
      <c r="O923" s="101"/>
      <c r="P923" s="101"/>
      <c r="Q923" s="93">
        <f t="shared" si="34"/>
        <v>21905.279999999999</v>
      </c>
      <c r="R923" s="94">
        <f t="shared" si="35"/>
        <v>53.620576865893547</v>
      </c>
    </row>
    <row r="924" spans="1:18" x14ac:dyDescent="0.55000000000000004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483534.87</v>
      </c>
      <c r="K924" s="104">
        <f>นครพนม!AL33</f>
        <v>560878.76</v>
      </c>
      <c r="L924" s="105">
        <f>นครพนม!AM33</f>
        <v>223161.1</v>
      </c>
      <c r="M924" s="105">
        <f>นครพนม!AN33</f>
        <v>432662.29</v>
      </c>
      <c r="N924" s="101"/>
      <c r="O924" s="101"/>
      <c r="P924" s="101"/>
      <c r="Q924" s="93">
        <f t="shared" si="34"/>
        <v>-209501.18999999997</v>
      </c>
      <c r="R924" s="94">
        <f t="shared" si="35"/>
        <v>57.783816675297771</v>
      </c>
    </row>
    <row r="925" spans="1:18" x14ac:dyDescent="0.55000000000000004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579217.6</v>
      </c>
      <c r="K925" s="104">
        <f>นครพนม!AL34</f>
        <v>561114.31999999995</v>
      </c>
      <c r="L925" s="105">
        <f>นครพนม!AM34</f>
        <v>70567.62</v>
      </c>
      <c r="M925" s="105">
        <f>นครพนม!AN34</f>
        <v>183504.08</v>
      </c>
      <c r="N925" s="101"/>
      <c r="O925" s="101"/>
      <c r="P925" s="101"/>
      <c r="Q925" s="93">
        <f t="shared" si="34"/>
        <v>-112936.45999999999</v>
      </c>
      <c r="R925" s="94">
        <f t="shared" si="35"/>
        <v>15.861456507080241</v>
      </c>
    </row>
    <row r="926" spans="1:18" s="158" customFormat="1" x14ac:dyDescent="0.55000000000000004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154200.82</v>
      </c>
      <c r="K926" s="155">
        <f>นครพนม!AL35</f>
        <v>198131.1</v>
      </c>
      <c r="L926" s="154">
        <f>นครพนม!AM35</f>
        <v>44908.35</v>
      </c>
      <c r="M926" s="154">
        <f>นครพนม!AN35</f>
        <v>264445.24</v>
      </c>
      <c r="N926" s="153"/>
      <c r="O926" s="153"/>
      <c r="P926" s="153"/>
      <c r="Q926" s="156">
        <f t="shared" si="34"/>
        <v>-219536.88999999998</v>
      </c>
      <c r="R926" s="157">
        <f t="shared" si="35"/>
        <v>21.243306527909176</v>
      </c>
    </row>
    <row r="927" spans="1:18" x14ac:dyDescent="0.55000000000000004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211081.56</v>
      </c>
      <c r="K927" s="104">
        <f>นครพนม!AL36</f>
        <v>258188.97999999998</v>
      </c>
      <c r="L927" s="105">
        <f>นครพนม!AM36</f>
        <v>12487.02</v>
      </c>
      <c r="M927" s="105">
        <f>นครพนม!AN36</f>
        <v>164649.37</v>
      </c>
      <c r="N927" s="101"/>
      <c r="O927" s="101"/>
      <c r="P927" s="101"/>
      <c r="Q927" s="93">
        <f t="shared" si="34"/>
        <v>-152162.35</v>
      </c>
      <c r="R927" s="94">
        <f t="shared" si="35"/>
        <v>4.5790319031903195</v>
      </c>
    </row>
    <row r="928" spans="1:18" x14ac:dyDescent="0.55000000000000004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194665.26</v>
      </c>
      <c r="K928" s="104">
        <f>นครพนม!AL37</f>
        <v>375671.22</v>
      </c>
      <c r="L928" s="105">
        <f>นครพนม!AM37</f>
        <v>255428.82</v>
      </c>
      <c r="M928" s="105">
        <f>นครพนม!AN37</f>
        <v>373379.74</v>
      </c>
      <c r="N928" s="101"/>
      <c r="O928" s="101"/>
      <c r="P928" s="101"/>
      <c r="Q928" s="93">
        <f t="shared" si="34"/>
        <v>-117950.91999999998</v>
      </c>
      <c r="R928" s="94">
        <f t="shared" si="35"/>
        <v>102.95397823458283</v>
      </c>
    </row>
    <row r="929" spans="1:18" s="112" customFormat="1" x14ac:dyDescent="0.55000000000000004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2238448.39</v>
      </c>
      <c r="K929" s="144">
        <f>SUM(K919:K928)</f>
        <v>2981064.45</v>
      </c>
      <c r="L929" s="109">
        <f>SUM(L919:L928)</f>
        <v>1742842.28</v>
      </c>
      <c r="M929" s="109">
        <f>SUM(M919:M928)</f>
        <v>3002438.79</v>
      </c>
      <c r="N929" s="107">
        <v>9</v>
      </c>
      <c r="O929" s="107">
        <v>9</v>
      </c>
      <c r="P929" s="107">
        <f>N929-O929</f>
        <v>0</v>
      </c>
      <c r="Q929" s="110">
        <f t="shared" si="34"/>
        <v>-1259596.51</v>
      </c>
      <c r="R929" s="111">
        <f>L929/H929</f>
        <v>56.215278521433412</v>
      </c>
    </row>
    <row r="930" spans="1:18" x14ac:dyDescent="0.55000000000000004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55000000000000004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388236.3</v>
      </c>
      <c r="K931" s="104">
        <f>นครพนม!AL38</f>
        <v>479804</v>
      </c>
      <c r="L931" s="105">
        <f>นครพนม!AM38</f>
        <v>355544.89</v>
      </c>
      <c r="M931" s="105">
        <f>นครพนม!AN38</f>
        <v>300259.31000000006</v>
      </c>
      <c r="N931" s="101"/>
      <c r="O931" s="101"/>
      <c r="P931" s="101"/>
      <c r="Q931" s="93">
        <f t="shared" si="34"/>
        <v>55285.579999999958</v>
      </c>
      <c r="R931" s="94">
        <f t="shared" si="35"/>
        <v>99.844114012917728</v>
      </c>
    </row>
    <row r="932" spans="1:18" x14ac:dyDescent="0.55000000000000004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534314.85</v>
      </c>
      <c r="K932" s="104">
        <f>นครพนม!AL39</f>
        <v>770652.11</v>
      </c>
      <c r="L932" s="105">
        <f>นครพนม!AM39</f>
        <v>337465.07</v>
      </c>
      <c r="M932" s="105">
        <f>นครพนม!AN39</f>
        <v>261003.5</v>
      </c>
      <c r="N932" s="101"/>
      <c r="O932" s="101"/>
      <c r="P932" s="101"/>
      <c r="Q932" s="93">
        <f t="shared" si="34"/>
        <v>76461.570000000007</v>
      </c>
      <c r="R932" s="94">
        <f t="shared" si="35"/>
        <v>79.684786304604486</v>
      </c>
    </row>
    <row r="933" spans="1:18" x14ac:dyDescent="0.55000000000000004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445864.68</v>
      </c>
      <c r="K933" s="104">
        <f>นครพนม!AL40</f>
        <v>566909.25</v>
      </c>
      <c r="L933" s="105">
        <f>นครพนม!AM40</f>
        <v>250443.61</v>
      </c>
      <c r="M933" s="105">
        <f>นครพนม!AN40</f>
        <v>321599.72000000003</v>
      </c>
      <c r="N933" s="101"/>
      <c r="O933" s="101"/>
      <c r="P933" s="101"/>
      <c r="Q933" s="93">
        <f t="shared" si="34"/>
        <v>-71156.110000000044</v>
      </c>
      <c r="R933" s="94">
        <f t="shared" si="35"/>
        <v>223.01300979519144</v>
      </c>
    </row>
    <row r="934" spans="1:18" x14ac:dyDescent="0.55000000000000004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236274.62</v>
      </c>
      <c r="K934" s="104">
        <f>นครพนม!AL41</f>
        <v>-283039.21999999997</v>
      </c>
      <c r="L934" s="105">
        <f>นครพนม!AM41</f>
        <v>337889.85</v>
      </c>
      <c r="M934" s="105">
        <f>นครพนม!AN41</f>
        <v>271700.87999999995</v>
      </c>
      <c r="N934" s="101"/>
      <c r="O934" s="101"/>
      <c r="P934" s="101"/>
      <c r="Q934" s="93">
        <f t="shared" si="34"/>
        <v>66188.97000000003</v>
      </c>
      <c r="R934" s="94">
        <f t="shared" si="35"/>
        <v>170.30738407258065</v>
      </c>
    </row>
    <row r="935" spans="1:18" x14ac:dyDescent="0.55000000000000004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136661.39000000001</v>
      </c>
      <c r="K935" s="104">
        <f>นครพนม!AL42</f>
        <v>254207.96000000002</v>
      </c>
      <c r="L935" s="105">
        <f>นครพนม!AM42</f>
        <v>278056.95</v>
      </c>
      <c r="M935" s="105">
        <f>นครพนม!AN42</f>
        <v>283488.92</v>
      </c>
      <c r="N935" s="101"/>
      <c r="O935" s="101"/>
      <c r="P935" s="101"/>
      <c r="Q935" s="93">
        <f t="shared" si="34"/>
        <v>-5431.9699999999721</v>
      </c>
      <c r="R935" s="94">
        <f t="shared" si="35"/>
        <v>110.55942345924454</v>
      </c>
    </row>
    <row r="936" spans="1:18" x14ac:dyDescent="0.55000000000000004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360227.11</v>
      </c>
      <c r="K936" s="104">
        <f>นครพนม!AL43</f>
        <v>401757.82999999996</v>
      </c>
      <c r="L936" s="105">
        <f>นครพนม!AM43</f>
        <v>404586.42</v>
      </c>
      <c r="M936" s="105">
        <f>นครพนม!AN43</f>
        <v>372732.18</v>
      </c>
      <c r="N936" s="101"/>
      <c r="O936" s="101"/>
      <c r="P936" s="101"/>
      <c r="Q936" s="93">
        <f t="shared" si="34"/>
        <v>31854.239999999991</v>
      </c>
      <c r="R936" s="94">
        <f t="shared" si="35"/>
        <v>184.32183143507973</v>
      </c>
    </row>
    <row r="937" spans="1:18" x14ac:dyDescent="0.55000000000000004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226008.54</v>
      </c>
      <c r="K937" s="104">
        <f>นครพนม!AL44</f>
        <v>357315.95</v>
      </c>
      <c r="L937" s="105">
        <f>นครพนม!AM44</f>
        <v>31695.51</v>
      </c>
      <c r="M937" s="105">
        <f>นครพนม!AN44</f>
        <v>82453.159999999989</v>
      </c>
      <c r="N937" s="101"/>
      <c r="O937" s="101"/>
      <c r="P937" s="101"/>
      <c r="Q937" s="93">
        <f t="shared" si="34"/>
        <v>-50757.649999999994</v>
      </c>
      <c r="R937" s="94">
        <f t="shared" si="35"/>
        <v>15.000241362991007</v>
      </c>
    </row>
    <row r="938" spans="1:18" x14ac:dyDescent="0.55000000000000004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575771.53</v>
      </c>
      <c r="K938" s="104">
        <f>นครพนม!AL45</f>
        <v>630842.85000000009</v>
      </c>
      <c r="L938" s="105">
        <f>นครพนม!AM45</f>
        <v>254593.73</v>
      </c>
      <c r="M938" s="105">
        <f>นครพนม!AN45</f>
        <v>242681.88999999998</v>
      </c>
      <c r="N938" s="101"/>
      <c r="O938" s="101"/>
      <c r="P938" s="101"/>
      <c r="Q938" s="93">
        <f t="shared" si="34"/>
        <v>11911.840000000026</v>
      </c>
      <c r="R938" s="94">
        <f t="shared" si="35"/>
        <v>88.400600694444449</v>
      </c>
    </row>
    <row r="939" spans="1:18" x14ac:dyDescent="0.55000000000000004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218973.25</v>
      </c>
      <c r="K939" s="104">
        <f>นครพนม!AL46</f>
        <v>201073.91999999998</v>
      </c>
      <c r="L939" s="105">
        <f>นครพนม!AM46</f>
        <v>421524.15</v>
      </c>
      <c r="M939" s="105">
        <f>นครพนม!AN46</f>
        <v>366013.26999999996</v>
      </c>
      <c r="N939" s="101"/>
      <c r="O939" s="101"/>
      <c r="P939" s="101"/>
      <c r="Q939" s="93">
        <f t="shared" si="34"/>
        <v>55510.880000000063</v>
      </c>
      <c r="R939" s="94">
        <f t="shared" si="35"/>
        <v>209.92238545816735</v>
      </c>
    </row>
    <row r="940" spans="1:18" x14ac:dyDescent="0.55000000000000004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322602.76</v>
      </c>
      <c r="K940" s="104">
        <f>นครพนม!AL47</f>
        <v>210604.43999999997</v>
      </c>
      <c r="L940" s="105">
        <f>นครพนม!AM47</f>
        <v>222305.94</v>
      </c>
      <c r="M940" s="105">
        <f>นครพนม!AN47</f>
        <v>217151.87999999998</v>
      </c>
      <c r="N940" s="101"/>
      <c r="O940" s="101"/>
      <c r="P940" s="101"/>
      <c r="Q940" s="93">
        <f t="shared" si="34"/>
        <v>5154.0600000000268</v>
      </c>
      <c r="R940" s="94">
        <f t="shared" si="35"/>
        <v>130.30828839390387</v>
      </c>
    </row>
    <row r="941" spans="1:18" x14ac:dyDescent="0.55000000000000004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37947.4</v>
      </c>
      <c r="K941" s="104">
        <f>นครพนม!AL48</f>
        <v>285290.40000000002</v>
      </c>
      <c r="L941" s="105">
        <f>นครพนม!AM48</f>
        <v>211078.44</v>
      </c>
      <c r="M941" s="105">
        <f>นครพนม!AN48</f>
        <v>256138.63</v>
      </c>
      <c r="N941" s="101"/>
      <c r="O941" s="101"/>
      <c r="P941" s="101"/>
      <c r="Q941" s="93">
        <f t="shared" si="34"/>
        <v>-45060.19</v>
      </c>
      <c r="R941" s="94">
        <f t="shared" si="35"/>
        <v>114.34368364030335</v>
      </c>
    </row>
    <row r="942" spans="1:18" x14ac:dyDescent="0.55000000000000004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386287.27</v>
      </c>
      <c r="K942" s="104">
        <f>นครพนม!AL49</f>
        <v>402525.51</v>
      </c>
      <c r="L942" s="105">
        <f>นครพนม!AM49</f>
        <v>259602.63</v>
      </c>
      <c r="M942" s="105">
        <f>นครพนม!AN49</f>
        <v>337115.37</v>
      </c>
      <c r="N942" s="101"/>
      <c r="O942" s="101"/>
      <c r="P942" s="101"/>
      <c r="Q942" s="93">
        <f t="shared" si="34"/>
        <v>-77512.739999999991</v>
      </c>
      <c r="R942" s="94">
        <f t="shared" si="35"/>
        <v>95.900491318803105</v>
      </c>
    </row>
    <row r="943" spans="1:18" x14ac:dyDescent="0.55000000000000004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208809.95</v>
      </c>
      <c r="K943" s="104">
        <f>นครพนม!AL50</f>
        <v>514055.11</v>
      </c>
      <c r="L943" s="105">
        <f>นครพนม!AM50</f>
        <v>334462.93</v>
      </c>
      <c r="M943" s="105">
        <f>นครพนม!AN50</f>
        <v>374125.01</v>
      </c>
      <c r="N943" s="101"/>
      <c r="O943" s="101"/>
      <c r="P943" s="101"/>
      <c r="Q943" s="93">
        <f t="shared" si="34"/>
        <v>-39662.080000000016</v>
      </c>
      <c r="R943" s="94">
        <f t="shared" si="35"/>
        <v>124.42817336309524</v>
      </c>
    </row>
    <row r="944" spans="1:18" x14ac:dyDescent="0.55000000000000004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352474.88</v>
      </c>
      <c r="K944" s="104">
        <f>นครพนม!AL51</f>
        <v>452317.45</v>
      </c>
      <c r="L944" s="105">
        <f>นครพนม!AM51</f>
        <v>292880.05</v>
      </c>
      <c r="M944" s="105">
        <f>นครพนม!AN51</f>
        <v>382740.49</v>
      </c>
      <c r="N944" s="101"/>
      <c r="O944" s="101"/>
      <c r="P944" s="101"/>
      <c r="Q944" s="93">
        <f t="shared" si="34"/>
        <v>-89860.44</v>
      </c>
      <c r="R944" s="94">
        <f t="shared" si="35"/>
        <v>109.98124295906871</v>
      </c>
    </row>
    <row r="945" spans="1:18" x14ac:dyDescent="0.55000000000000004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756471.65</v>
      </c>
      <c r="K945" s="104">
        <f>นครพนม!AL52</f>
        <v>813905.67</v>
      </c>
      <c r="L945" s="105">
        <f>นครพนม!AM52</f>
        <v>257484.72</v>
      </c>
      <c r="M945" s="105">
        <f>นครพนม!AN52</f>
        <v>284447.04000000004</v>
      </c>
      <c r="N945" s="101"/>
      <c r="O945" s="101"/>
      <c r="P945" s="101"/>
      <c r="Q945" s="93">
        <f t="shared" si="34"/>
        <v>-26962.320000000036</v>
      </c>
      <c r="R945" s="94">
        <f t="shared" si="35"/>
        <v>136.95995744680852</v>
      </c>
    </row>
    <row r="946" spans="1:18" x14ac:dyDescent="0.55000000000000004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60347.77</v>
      </c>
      <c r="K946" s="104">
        <f>นครพนม!AL53</f>
        <v>133574.08000000002</v>
      </c>
      <c r="L946" s="105">
        <f>นครพนม!AM53</f>
        <v>401874.32999999996</v>
      </c>
      <c r="M946" s="105">
        <f>นครพนม!AN53</f>
        <v>291449.15999999997</v>
      </c>
      <c r="N946" s="101"/>
      <c r="O946" s="101"/>
      <c r="P946" s="101"/>
      <c r="Q946" s="93">
        <f t="shared" si="34"/>
        <v>110425.16999999998</v>
      </c>
      <c r="R946" s="94">
        <f t="shared" si="35"/>
        <v>169.2102442105263</v>
      </c>
    </row>
    <row r="947" spans="1:18" x14ac:dyDescent="0.55000000000000004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56728.75</v>
      </c>
      <c r="K947" s="104">
        <f>นครพนม!AL54</f>
        <v>215401.52</v>
      </c>
      <c r="L947" s="105">
        <f>นครพนม!AM54</f>
        <v>243039.49</v>
      </c>
      <c r="M947" s="105">
        <f>นครพนม!AN54</f>
        <v>273859.34999999998</v>
      </c>
      <c r="N947" s="101"/>
      <c r="O947" s="101"/>
      <c r="P947" s="101"/>
      <c r="Q947" s="93">
        <f t="shared" si="34"/>
        <v>-30819.859999999986</v>
      </c>
      <c r="R947" s="94">
        <f t="shared" si="35"/>
        <v>134.7225554323725</v>
      </c>
    </row>
    <row r="948" spans="1:18" s="112" customFormat="1" x14ac:dyDescent="0.55000000000000004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5304002.6999999993</v>
      </c>
      <c r="K948" s="109">
        <f>SUM(K930:K947)</f>
        <v>6407198.8300000001</v>
      </c>
      <c r="L948" s="109">
        <f>SUM(L930:L947)</f>
        <v>4894528.71</v>
      </c>
      <c r="M948" s="109">
        <f>SUM(M930:M947)</f>
        <v>4918959.76</v>
      </c>
      <c r="N948" s="107">
        <v>17</v>
      </c>
      <c r="O948" s="107">
        <v>17</v>
      </c>
      <c r="P948" s="107">
        <f>N948-O948</f>
        <v>0</v>
      </c>
      <c r="Q948" s="110">
        <f t="shared" si="34"/>
        <v>-24431.049999999814</v>
      </c>
      <c r="R948" s="111">
        <f>L948/H948</f>
        <v>121.50357992205149</v>
      </c>
    </row>
    <row r="949" spans="1:18" x14ac:dyDescent="0.55000000000000004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55000000000000004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378121.04</v>
      </c>
      <c r="K950" s="104">
        <f>นครพนม!AL55</f>
        <v>387177.1</v>
      </c>
      <c r="L950" s="105">
        <f>นครพนม!AM55</f>
        <v>392738.55</v>
      </c>
      <c r="M950" s="105">
        <f>นครพนม!AN55</f>
        <v>343276.61</v>
      </c>
      <c r="N950" s="101"/>
      <c r="O950" s="101"/>
      <c r="P950" s="101"/>
      <c r="Q950" s="93">
        <f t="shared" si="34"/>
        <v>49461.94</v>
      </c>
      <c r="R950" s="94">
        <f t="shared" si="35"/>
        <v>162.08772183243912</v>
      </c>
    </row>
    <row r="951" spans="1:18" x14ac:dyDescent="0.55000000000000004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260201.63</v>
      </c>
      <c r="K951" s="104">
        <f>นครพนม!AL56</f>
        <v>277600.62</v>
      </c>
      <c r="L951" s="105">
        <f>นครพนม!AM56</f>
        <v>198087.64</v>
      </c>
      <c r="M951" s="105">
        <f>นครพนม!AN56</f>
        <v>184607.65</v>
      </c>
      <c r="N951" s="101"/>
      <c r="O951" s="101"/>
      <c r="P951" s="101"/>
      <c r="Q951" s="93">
        <f t="shared" si="34"/>
        <v>13479.99000000002</v>
      </c>
      <c r="R951" s="94">
        <f t="shared" si="35"/>
        <v>139.10648876404494</v>
      </c>
    </row>
    <row r="952" spans="1:18" x14ac:dyDescent="0.55000000000000004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205405.79</v>
      </c>
      <c r="K952" s="104">
        <f>นครพนม!AL57</f>
        <v>286935.5</v>
      </c>
      <c r="L952" s="105">
        <f>นครพนม!AM57</f>
        <v>238287.78</v>
      </c>
      <c r="M952" s="105">
        <f>นครพนม!AN57</f>
        <v>173395.99</v>
      </c>
      <c r="N952" s="101"/>
      <c r="O952" s="101"/>
      <c r="P952" s="101"/>
      <c r="Q952" s="93">
        <f t="shared" si="34"/>
        <v>64891.790000000008</v>
      </c>
      <c r="R952" s="94">
        <f t="shared" si="35"/>
        <v>175.85814022140221</v>
      </c>
    </row>
    <row r="953" spans="1:18" x14ac:dyDescent="0.55000000000000004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598224.47</v>
      </c>
      <c r="K953" s="104">
        <f>นครพนม!AL58</f>
        <v>601313.78</v>
      </c>
      <c r="L953" s="105">
        <f>นครพนม!AM58</f>
        <v>271270.40999999997</v>
      </c>
      <c r="M953" s="105">
        <f>นครพนม!AN58</f>
        <v>234377.05</v>
      </c>
      <c r="N953" s="101"/>
      <c r="O953" s="101"/>
      <c r="P953" s="101"/>
      <c r="Q953" s="93">
        <f t="shared" si="34"/>
        <v>36893.359999999986</v>
      </c>
      <c r="R953" s="94">
        <f t="shared" si="35"/>
        <v>113.74021383647798</v>
      </c>
    </row>
    <row r="954" spans="1:18" x14ac:dyDescent="0.55000000000000004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153526.48000000001</v>
      </c>
      <c r="K954" s="104">
        <f>นครพนม!AL59</f>
        <v>147572.59000000003</v>
      </c>
      <c r="L954" s="105">
        <f>นครพนม!AM59</f>
        <v>225661.68</v>
      </c>
      <c r="M954" s="105">
        <f>นครพนม!AN59</f>
        <v>184779.77000000002</v>
      </c>
      <c r="N954" s="101"/>
      <c r="O954" s="101"/>
      <c r="P954" s="101"/>
      <c r="Q954" s="93">
        <f t="shared" si="34"/>
        <v>40881.909999999974</v>
      </c>
      <c r="R954" s="94">
        <f t="shared" si="35"/>
        <v>154.35135430916552</v>
      </c>
    </row>
    <row r="955" spans="1:18" x14ac:dyDescent="0.55000000000000004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80738.55</v>
      </c>
      <c r="K955" s="104">
        <f>นครพนม!AL60</f>
        <v>129397.86000000002</v>
      </c>
      <c r="L955" s="105">
        <f>นครพนม!AM60</f>
        <v>303095.03000000003</v>
      </c>
      <c r="M955" s="105">
        <f>นครพนม!AN60</f>
        <v>347808.72000000003</v>
      </c>
      <c r="N955" s="101"/>
      <c r="O955" s="101"/>
      <c r="P955" s="101"/>
      <c r="Q955" s="93">
        <f t="shared" si="34"/>
        <v>-44713.69</v>
      </c>
      <c r="R955" s="94">
        <f t="shared" si="35"/>
        <v>113.0108240119314</v>
      </c>
    </row>
    <row r="956" spans="1:18" x14ac:dyDescent="0.55000000000000004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462928.9</v>
      </c>
      <c r="K956" s="104">
        <f>นครพนม!AL61</f>
        <v>450006.89</v>
      </c>
      <c r="L956" s="105">
        <f>นครพนม!AM61</f>
        <v>509081.93</v>
      </c>
      <c r="M956" s="105">
        <f>นครพนม!AN61</f>
        <v>338886.35000000003</v>
      </c>
      <c r="N956" s="101"/>
      <c r="O956" s="101"/>
      <c r="P956" s="101"/>
      <c r="Q956" s="93">
        <f t="shared" si="34"/>
        <v>170195.57999999996</v>
      </c>
      <c r="R956" s="94">
        <f t="shared" si="35"/>
        <v>125.17382099827883</v>
      </c>
    </row>
    <row r="957" spans="1:18" x14ac:dyDescent="0.55000000000000004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180791.82</v>
      </c>
      <c r="K957" s="104">
        <f>นครพนม!AL62</f>
        <v>246801.16999999998</v>
      </c>
      <c r="L957" s="105">
        <f>นครพนม!AM62</f>
        <v>238327.2</v>
      </c>
      <c r="M957" s="105">
        <f>นครพนม!AN62</f>
        <v>282040.43</v>
      </c>
      <c r="N957" s="101"/>
      <c r="O957" s="101"/>
      <c r="P957" s="101"/>
      <c r="Q957" s="93">
        <f t="shared" si="34"/>
        <v>-43713.229999999981</v>
      </c>
      <c r="R957" s="94">
        <f t="shared" si="35"/>
        <v>92.33909337466099</v>
      </c>
    </row>
    <row r="958" spans="1:18" x14ac:dyDescent="0.55000000000000004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214473.06</v>
      </c>
      <c r="K958" s="104">
        <f>นครพนม!AL63</f>
        <v>196433.19</v>
      </c>
      <c r="L958" s="105">
        <f>นครพนม!AM63</f>
        <v>362712.52</v>
      </c>
      <c r="M958" s="105">
        <f>นครพนม!AN63</f>
        <v>370324.17000000004</v>
      </c>
      <c r="N958" s="101"/>
      <c r="O958" s="101"/>
      <c r="P958" s="101"/>
      <c r="Q958" s="93">
        <f t="shared" si="34"/>
        <v>-7611.6500000000233</v>
      </c>
      <c r="R958" s="94">
        <f t="shared" si="35"/>
        <v>254.71384831460676</v>
      </c>
    </row>
    <row r="959" spans="1:18" s="112" customFormat="1" x14ac:dyDescent="0.55000000000000004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2534411.7399999998</v>
      </c>
      <c r="K959" s="109">
        <f>SUM(K949:K958)</f>
        <v>2723238.7</v>
      </c>
      <c r="L959" s="109">
        <f>SUM(L949:L958)</f>
        <v>2739262.74</v>
      </c>
      <c r="M959" s="109">
        <f>SUM(M949:M958)</f>
        <v>2459496.7400000002</v>
      </c>
      <c r="N959" s="107">
        <v>9</v>
      </c>
      <c r="O959" s="107">
        <v>9</v>
      </c>
      <c r="P959" s="107">
        <f>N959-O959</f>
        <v>0</v>
      </c>
      <c r="Q959" s="110">
        <f t="shared" si="34"/>
        <v>279766</v>
      </c>
      <c r="R959" s="111">
        <f>L959/H959</f>
        <v>138.32564459930316</v>
      </c>
    </row>
    <row r="960" spans="1:18" x14ac:dyDescent="0.55000000000000004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55000000000000004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655664.75</v>
      </c>
      <c r="K961" s="104">
        <f>นครพนม!AL64</f>
        <v>895829.7</v>
      </c>
      <c r="L961" s="105">
        <f>นครพนม!AM64</f>
        <v>467234.6</v>
      </c>
      <c r="M961" s="105">
        <f>นครพนม!AN64</f>
        <v>498662.61</v>
      </c>
      <c r="N961" s="101"/>
      <c r="O961" s="101"/>
      <c r="P961" s="101"/>
      <c r="Q961" s="93">
        <f t="shared" si="34"/>
        <v>-31428.010000000009</v>
      </c>
      <c r="R961" s="94">
        <f t="shared" si="35"/>
        <v>96.536074380165289</v>
      </c>
    </row>
    <row r="962" spans="1:18" x14ac:dyDescent="0.55000000000000004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600278.79</v>
      </c>
      <c r="K962" s="104">
        <f>นครพนม!AL65</f>
        <v>506141.35000000009</v>
      </c>
      <c r="L962" s="105">
        <f>นครพนม!AM65</f>
        <v>147739.70000000001</v>
      </c>
      <c r="M962" s="105">
        <f>นครพนม!AN65</f>
        <v>247813.01</v>
      </c>
      <c r="N962" s="101"/>
      <c r="O962" s="101"/>
      <c r="P962" s="101"/>
      <c r="Q962" s="93">
        <f t="shared" si="34"/>
        <v>-100073.31</v>
      </c>
      <c r="R962" s="94">
        <f t="shared" si="35"/>
        <v>74.278381096028156</v>
      </c>
    </row>
    <row r="963" spans="1:18" x14ac:dyDescent="0.55000000000000004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367484.85</v>
      </c>
      <c r="K963" s="104">
        <f>นครพนม!AL66</f>
        <v>423777.74</v>
      </c>
      <c r="L963" s="105">
        <f>นครพนม!AM66</f>
        <v>210752.1</v>
      </c>
      <c r="M963" s="105">
        <f>นครพนม!AN66</f>
        <v>347485.65</v>
      </c>
      <c r="N963" s="101"/>
      <c r="O963" s="101"/>
      <c r="P963" s="101"/>
      <c r="Q963" s="93">
        <f t="shared" si="34"/>
        <v>-136733.55000000002</v>
      </c>
      <c r="R963" s="94">
        <f t="shared" si="35"/>
        <v>126.65390625000001</v>
      </c>
    </row>
    <row r="964" spans="1:18" x14ac:dyDescent="0.55000000000000004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261428.63</v>
      </c>
      <c r="K964" s="104">
        <f>นครพนม!AL67</f>
        <v>388038.73</v>
      </c>
      <c r="L964" s="105">
        <f>นครพนม!AM67</f>
        <v>216955.48</v>
      </c>
      <c r="M964" s="105">
        <f>นครพนม!AN67</f>
        <v>362735.41000000003</v>
      </c>
      <c r="N964" s="101"/>
      <c r="O964" s="101"/>
      <c r="P964" s="101"/>
      <c r="Q964" s="93">
        <f t="shared" si="34"/>
        <v>-145779.93000000002</v>
      </c>
      <c r="R964" s="94">
        <f t="shared" si="35"/>
        <v>47.515435830048183</v>
      </c>
    </row>
    <row r="965" spans="1:18" x14ac:dyDescent="0.55000000000000004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387243.41</v>
      </c>
      <c r="K965" s="104">
        <f>นครพนม!AL68</f>
        <v>-191275.22000000003</v>
      </c>
      <c r="L965" s="105">
        <f>นครพนม!AM68</f>
        <v>539155.56999999995</v>
      </c>
      <c r="M965" s="105">
        <f>นครพนม!AN68</f>
        <v>773548.79</v>
      </c>
      <c r="N965" s="101"/>
      <c r="O965" s="101"/>
      <c r="P965" s="101"/>
      <c r="Q965" s="93">
        <f t="shared" si="34"/>
        <v>-234393.22000000009</v>
      </c>
      <c r="R965" s="94">
        <f t="shared" si="35"/>
        <v>140.18605564222568</v>
      </c>
    </row>
    <row r="966" spans="1:18" x14ac:dyDescent="0.55000000000000004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724689.36</v>
      </c>
      <c r="K966" s="104">
        <f>นครพนม!AL69</f>
        <v>915292.11</v>
      </c>
      <c r="L966" s="105">
        <f>นครพนม!AM69</f>
        <v>201910.01</v>
      </c>
      <c r="M966" s="105">
        <f>นครพนม!AN69</f>
        <v>307504.12</v>
      </c>
      <c r="N966" s="101"/>
      <c r="O966" s="101"/>
      <c r="P966" s="101"/>
      <c r="Q966" s="93">
        <f t="shared" si="34"/>
        <v>-105594.10999999999</v>
      </c>
      <c r="R966" s="94">
        <f t="shared" si="35"/>
        <v>87.78696086956522</v>
      </c>
    </row>
    <row r="967" spans="1:18" x14ac:dyDescent="0.55000000000000004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596493.85</v>
      </c>
      <c r="K967" s="104">
        <f>นครพนม!AL70</f>
        <v>652707.14999999991</v>
      </c>
      <c r="L967" s="105">
        <f>นครพนม!AM70</f>
        <v>275181.86</v>
      </c>
      <c r="M967" s="105">
        <f>นครพนม!AN70</f>
        <v>415910.25000000006</v>
      </c>
      <c r="N967" s="101"/>
      <c r="O967" s="101"/>
      <c r="P967" s="101"/>
      <c r="Q967" s="93">
        <f t="shared" ref="Q967:Q1029" si="36">L967-M967</f>
        <v>-140728.39000000007</v>
      </c>
      <c r="R967" s="94">
        <f t="shared" ref="R967:R1028" si="37">L967/H967</f>
        <v>102.48858845437616</v>
      </c>
    </row>
    <row r="968" spans="1:18" x14ac:dyDescent="0.55000000000000004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381474.83</v>
      </c>
      <c r="K968" s="104">
        <f>นครพนม!AL71</f>
        <v>427639.68</v>
      </c>
      <c r="L968" s="105">
        <f>นครพนม!AM71</f>
        <v>288877</v>
      </c>
      <c r="M968" s="105">
        <f>นครพนม!AN71</f>
        <v>375270.21</v>
      </c>
      <c r="N968" s="101"/>
      <c r="O968" s="101"/>
      <c r="P968" s="101"/>
      <c r="Q968" s="93">
        <f t="shared" si="36"/>
        <v>-86393.210000000021</v>
      </c>
      <c r="R968" s="94">
        <f t="shared" si="37"/>
        <v>58.810464169381106</v>
      </c>
    </row>
    <row r="969" spans="1:18" x14ac:dyDescent="0.55000000000000004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229295.39</v>
      </c>
      <c r="K969" s="104">
        <f>นครพนม!AL72</f>
        <v>323990.28000000003</v>
      </c>
      <c r="L969" s="105">
        <f>นครพนม!AM72</f>
        <v>280722.59999999998</v>
      </c>
      <c r="M969" s="105">
        <f>นครพนม!AN72</f>
        <v>425314.04</v>
      </c>
      <c r="N969" s="101"/>
      <c r="O969" s="101"/>
      <c r="P969" s="101"/>
      <c r="Q969" s="93">
        <f t="shared" si="36"/>
        <v>-144591.44</v>
      </c>
      <c r="R969" s="94">
        <f t="shared" si="37"/>
        <v>64.787122086314326</v>
      </c>
    </row>
    <row r="970" spans="1:18" x14ac:dyDescent="0.55000000000000004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575767.68999999994</v>
      </c>
      <c r="K970" s="104">
        <f>นครพนม!AL73</f>
        <v>695013.3899999999</v>
      </c>
      <c r="L970" s="105">
        <f>นครพนม!AM73</f>
        <v>306759.67</v>
      </c>
      <c r="M970" s="105">
        <f>นครพนม!AN73</f>
        <v>424719.92</v>
      </c>
      <c r="N970" s="101"/>
      <c r="O970" s="101"/>
      <c r="P970" s="101"/>
      <c r="Q970" s="93">
        <f t="shared" si="36"/>
        <v>-117960.25</v>
      </c>
      <c r="R970" s="94">
        <f t="shared" si="37"/>
        <v>97.384022222222214</v>
      </c>
    </row>
    <row r="971" spans="1:18" x14ac:dyDescent="0.55000000000000004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709583.05</v>
      </c>
      <c r="K971" s="104">
        <f>นครพนม!AL74</f>
        <v>738608.32000000007</v>
      </c>
      <c r="L971" s="105">
        <f>นครพนม!AM74</f>
        <v>272938.13</v>
      </c>
      <c r="M971" s="105">
        <f>นครพนม!AN74</f>
        <v>367203.27999999997</v>
      </c>
      <c r="N971" s="101"/>
      <c r="O971" s="101"/>
      <c r="P971" s="101"/>
      <c r="Q971" s="93">
        <f t="shared" si="36"/>
        <v>-94265.149999999965</v>
      </c>
      <c r="R971" s="94">
        <f t="shared" si="37"/>
        <v>173.40414866581958</v>
      </c>
    </row>
    <row r="972" spans="1:18" x14ac:dyDescent="0.55000000000000004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319406.02</v>
      </c>
      <c r="K972" s="104">
        <f>นครพนม!AL75</f>
        <v>377002.09</v>
      </c>
      <c r="L972" s="105">
        <f>นครพนม!AM75</f>
        <v>234049.28</v>
      </c>
      <c r="M972" s="105">
        <f>นครพนม!AN75</f>
        <v>411405.27</v>
      </c>
      <c r="N972" s="101"/>
      <c r="O972" s="101"/>
      <c r="P972" s="101"/>
      <c r="Q972" s="93">
        <f t="shared" si="36"/>
        <v>-177355.99000000002</v>
      </c>
      <c r="R972" s="94">
        <f t="shared" si="37"/>
        <v>55.031573007288969</v>
      </c>
    </row>
    <row r="973" spans="1:18" x14ac:dyDescent="0.55000000000000004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630598.75</v>
      </c>
      <c r="K973" s="104">
        <f>นครพนม!AL76</f>
        <v>610561.27</v>
      </c>
      <c r="L973" s="105">
        <f>นครพนม!AM76</f>
        <v>229222.52000000002</v>
      </c>
      <c r="M973" s="105">
        <f>นครพนม!AN76</f>
        <v>381948.82</v>
      </c>
      <c r="N973" s="101"/>
      <c r="O973" s="101"/>
      <c r="P973" s="101"/>
      <c r="Q973" s="93">
        <f t="shared" si="36"/>
        <v>-152726.29999999999</v>
      </c>
      <c r="R973" s="94">
        <f t="shared" si="37"/>
        <v>54.253850887573968</v>
      </c>
    </row>
    <row r="974" spans="1:18" x14ac:dyDescent="0.55000000000000004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415131.32</v>
      </c>
      <c r="K974" s="104">
        <f>นครพนม!AL77</f>
        <v>-96902.539999999979</v>
      </c>
      <c r="L974" s="105">
        <f>นครพนม!AM77</f>
        <v>244344.2</v>
      </c>
      <c r="M974" s="105">
        <f>นครพนม!AN77</f>
        <v>369434.38</v>
      </c>
      <c r="N974" s="101"/>
      <c r="O974" s="101"/>
      <c r="P974" s="101"/>
      <c r="Q974" s="93">
        <f t="shared" si="36"/>
        <v>-125090.18</v>
      </c>
      <c r="R974" s="94">
        <f t="shared" si="37"/>
        <v>77.422116603295308</v>
      </c>
    </row>
    <row r="975" spans="1:18" x14ac:dyDescent="0.55000000000000004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596002.44999999995</v>
      </c>
      <c r="K975" s="104">
        <f>นครพนม!AL78</f>
        <v>617044.32999999996</v>
      </c>
      <c r="L975" s="105">
        <f>นครพนม!AM78</f>
        <v>212191.4</v>
      </c>
      <c r="M975" s="105">
        <f>นครพนม!AN78</f>
        <v>354943.37</v>
      </c>
      <c r="N975" s="101"/>
      <c r="O975" s="101"/>
      <c r="P975" s="101"/>
      <c r="Q975" s="93">
        <f t="shared" si="36"/>
        <v>-142751.97</v>
      </c>
      <c r="R975" s="94">
        <f t="shared" si="37"/>
        <v>100.37436140018922</v>
      </c>
    </row>
    <row r="976" spans="1:18" s="112" customFormat="1" x14ac:dyDescent="0.55000000000000004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6854540.6900000013</v>
      </c>
      <c r="K976" s="109">
        <f>SUM(K960:K974)</f>
        <v>6666424.0499999998</v>
      </c>
      <c r="L976" s="109">
        <f>SUM(L960:L974)</f>
        <v>3915842.7199999997</v>
      </c>
      <c r="M976" s="109">
        <f>SUM(M960:M974)</f>
        <v>5708955.7600000007</v>
      </c>
      <c r="N976" s="107">
        <v>15</v>
      </c>
      <c r="O976" s="107">
        <v>15</v>
      </c>
      <c r="P976" s="107">
        <f>N976-O976</f>
        <v>0</v>
      </c>
      <c r="Q976" s="110">
        <f t="shared" si="36"/>
        <v>-1793113.040000001</v>
      </c>
      <c r="R976" s="111">
        <f>L976/H976</f>
        <v>82.45094477080832</v>
      </c>
    </row>
    <row r="977" spans="1:18" x14ac:dyDescent="0.55000000000000004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55000000000000004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199577.37</v>
      </c>
      <c r="K978" s="104">
        <f>นครพนม!AL79</f>
        <v>197171.74</v>
      </c>
      <c r="L978" s="105">
        <f>นครพนม!AM79</f>
        <v>363099.81</v>
      </c>
      <c r="M978" s="105">
        <f>นครพนม!AN79</f>
        <v>411139.3</v>
      </c>
      <c r="N978" s="101"/>
      <c r="O978" s="101"/>
      <c r="P978" s="101"/>
      <c r="Q978" s="93">
        <f t="shared" si="36"/>
        <v>-48039.489999999991</v>
      </c>
      <c r="R978" s="94">
        <f t="shared" si="37"/>
        <v>107.48958259325045</v>
      </c>
    </row>
    <row r="979" spans="1:18" x14ac:dyDescent="0.55000000000000004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139455.69</v>
      </c>
      <c r="K979" s="104">
        <f>นครพนม!AL80</f>
        <v>-57316.770000000019</v>
      </c>
      <c r="L979" s="105">
        <f>นครพนม!AM80</f>
        <v>351144.55</v>
      </c>
      <c r="M979" s="105">
        <f>นครพนม!AN80</f>
        <v>439917.99</v>
      </c>
      <c r="N979" s="101"/>
      <c r="O979" s="101"/>
      <c r="P979" s="101"/>
      <c r="Q979" s="93">
        <f t="shared" si="36"/>
        <v>-88773.440000000002</v>
      </c>
      <c r="R979" s="94">
        <f t="shared" si="37"/>
        <v>163.62746971109038</v>
      </c>
    </row>
    <row r="980" spans="1:18" x14ac:dyDescent="0.55000000000000004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337334.36</v>
      </c>
      <c r="K980" s="104">
        <f>นครพนม!AL81</f>
        <v>174371.64999999994</v>
      </c>
      <c r="L980" s="105">
        <f>นครพนม!AM81</f>
        <v>267028.75</v>
      </c>
      <c r="M980" s="105">
        <f>นครพนม!AN81</f>
        <v>445388.34</v>
      </c>
      <c r="N980" s="101"/>
      <c r="O980" s="101"/>
      <c r="P980" s="101"/>
      <c r="Q980" s="93">
        <f t="shared" si="36"/>
        <v>-178359.59000000003</v>
      </c>
      <c r="R980" s="94">
        <f t="shared" si="37"/>
        <v>66.657201697453814</v>
      </c>
    </row>
    <row r="981" spans="1:18" x14ac:dyDescent="0.55000000000000004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138868.25</v>
      </c>
      <c r="K981" s="104">
        <f>นครพนม!AL82</f>
        <v>97077.919999999984</v>
      </c>
      <c r="L981" s="105">
        <f>นครพนม!AM82</f>
        <v>433221.33999999997</v>
      </c>
      <c r="M981" s="105">
        <f>นครพนม!AN82</f>
        <v>429472.5</v>
      </c>
      <c r="N981" s="101"/>
      <c r="O981" s="101"/>
      <c r="P981" s="101"/>
      <c r="Q981" s="93">
        <f t="shared" si="36"/>
        <v>3748.8399999999674</v>
      </c>
      <c r="R981" s="94">
        <f t="shared" si="37"/>
        <v>156.05956051873198</v>
      </c>
    </row>
    <row r="982" spans="1:18" x14ac:dyDescent="0.55000000000000004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889530.16</v>
      </c>
      <c r="K982" s="104">
        <f>นครพนม!AL83</f>
        <v>904402.9</v>
      </c>
      <c r="L982" s="105">
        <f>นครพนม!AM83</f>
        <v>360015.45</v>
      </c>
      <c r="M982" s="105">
        <f>นครพนม!AN83</f>
        <v>409736.08</v>
      </c>
      <c r="N982" s="101"/>
      <c r="O982" s="101"/>
      <c r="P982" s="101"/>
      <c r="Q982" s="93">
        <f t="shared" si="36"/>
        <v>-49720.630000000005</v>
      </c>
      <c r="R982" s="94">
        <f t="shared" si="37"/>
        <v>122.91411744622738</v>
      </c>
    </row>
    <row r="983" spans="1:18" x14ac:dyDescent="0.55000000000000004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187955.06</v>
      </c>
      <c r="K983" s="104">
        <f>นครพนม!AL84</f>
        <v>174844.91</v>
      </c>
      <c r="L983" s="105">
        <f>นครพนม!AM84</f>
        <v>359021.51</v>
      </c>
      <c r="M983" s="105">
        <f>นครพนม!AN84</f>
        <v>464764.17000000004</v>
      </c>
      <c r="N983" s="101"/>
      <c r="O983" s="101"/>
      <c r="P983" s="101"/>
      <c r="Q983" s="93">
        <f t="shared" si="36"/>
        <v>-105742.66000000003</v>
      </c>
      <c r="R983" s="94">
        <f t="shared" si="37"/>
        <v>190.76594580233794</v>
      </c>
    </row>
    <row r="984" spans="1:18" x14ac:dyDescent="0.55000000000000004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483398.28</v>
      </c>
      <c r="K984" s="104">
        <f>นครพนม!AL85</f>
        <v>457533.18000000005</v>
      </c>
      <c r="L984" s="105">
        <f>นครพนม!AM85</f>
        <v>373506.58999999997</v>
      </c>
      <c r="M984" s="105">
        <f>นครพนม!AN85</f>
        <v>325384.30000000005</v>
      </c>
      <c r="N984" s="101"/>
      <c r="O984" s="101"/>
      <c r="P984" s="101"/>
      <c r="Q984" s="93">
        <f t="shared" si="36"/>
        <v>48122.289999999921</v>
      </c>
      <c r="R984" s="94">
        <f t="shared" si="37"/>
        <v>136.66541895353092</v>
      </c>
    </row>
    <row r="985" spans="1:18" x14ac:dyDescent="0.55000000000000004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56415.8</v>
      </c>
      <c r="K985" s="104">
        <f>นครพนม!AL86</f>
        <v>149537.79999999999</v>
      </c>
      <c r="L985" s="105">
        <f>นครพนม!AM86</f>
        <v>207145.46</v>
      </c>
      <c r="M985" s="105">
        <f>นครพนม!AN86</f>
        <v>277053.19</v>
      </c>
      <c r="N985" s="101"/>
      <c r="O985" s="101"/>
      <c r="P985" s="101"/>
      <c r="Q985" s="93">
        <f t="shared" si="36"/>
        <v>-69907.73000000001</v>
      </c>
      <c r="R985" s="94">
        <f t="shared" si="37"/>
        <v>107.32925388601036</v>
      </c>
    </row>
    <row r="986" spans="1:18" x14ac:dyDescent="0.55000000000000004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561048.65</v>
      </c>
      <c r="K986" s="104">
        <f>นครพนม!AL87</f>
        <v>579570.65</v>
      </c>
      <c r="L986" s="105">
        <f>นครพนม!AM87</f>
        <v>514339.85</v>
      </c>
      <c r="M986" s="105">
        <f>นครพนม!AN87</f>
        <v>485832.13</v>
      </c>
      <c r="N986" s="101"/>
      <c r="O986" s="101"/>
      <c r="P986" s="101"/>
      <c r="Q986" s="93">
        <f t="shared" si="36"/>
        <v>28507.719999999972</v>
      </c>
      <c r="R986" s="94">
        <f t="shared" si="37"/>
        <v>179.90201119272473</v>
      </c>
    </row>
    <row r="987" spans="1:18" s="198" customFormat="1" x14ac:dyDescent="0.55000000000000004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185191.77</v>
      </c>
      <c r="K987" s="104">
        <f>นครพนม!AL88</f>
        <v>148680.82</v>
      </c>
      <c r="L987" s="105">
        <f>นครพนม!AM88</f>
        <v>334066.81</v>
      </c>
      <c r="M987" s="105">
        <f>นครพนม!AN88</f>
        <v>406476.79999999999</v>
      </c>
      <c r="N987" s="194"/>
      <c r="O987" s="194"/>
      <c r="P987" s="194"/>
      <c r="Q987" s="196">
        <f t="shared" si="36"/>
        <v>-72409.989999999991</v>
      </c>
      <c r="R987" s="197">
        <f t="shared" si="37"/>
        <v>206.85251393188855</v>
      </c>
    </row>
    <row r="988" spans="1:18" s="112" customFormat="1" x14ac:dyDescent="0.55000000000000004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3178775.3899999997</v>
      </c>
      <c r="K988" s="109">
        <f>SUM(K977:K987)</f>
        <v>2825874.7999999993</v>
      </c>
      <c r="L988" s="109">
        <f>SUM(L977:L987)</f>
        <v>3562590.12</v>
      </c>
      <c r="M988" s="109">
        <f>SUM(M977:M987)</f>
        <v>4095164.7999999993</v>
      </c>
      <c r="N988" s="107">
        <v>10</v>
      </c>
      <c r="O988" s="107">
        <v>10</v>
      </c>
      <c r="P988" s="107">
        <f>N988-O988</f>
        <v>0</v>
      </c>
      <c r="Q988" s="110">
        <f t="shared" si="36"/>
        <v>-532574.67999999924</v>
      </c>
      <c r="R988" s="111">
        <f>L988/H988</f>
        <v>135.69704121276757</v>
      </c>
    </row>
    <row r="989" spans="1:18" x14ac:dyDescent="0.55000000000000004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55000000000000004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164547.35999999999</v>
      </c>
      <c r="K990" s="104">
        <f>นครพนม!AL89</f>
        <v>184907.44</v>
      </c>
      <c r="L990" s="105">
        <f>นครพนม!AM89</f>
        <v>169066.83000000002</v>
      </c>
      <c r="M990" s="105">
        <f>นครพนม!AN89</f>
        <v>109410.4</v>
      </c>
      <c r="N990" s="101"/>
      <c r="O990" s="101"/>
      <c r="P990" s="101"/>
      <c r="Q990" s="93">
        <f t="shared" si="36"/>
        <v>59656.430000000022</v>
      </c>
      <c r="R990" s="94">
        <f t="shared" si="37"/>
        <v>45.805155784340293</v>
      </c>
    </row>
    <row r="991" spans="1:18" x14ac:dyDescent="0.55000000000000004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301384.39</v>
      </c>
      <c r="K991" s="104">
        <f>นครพนม!AL90</f>
        <v>308842.59000000003</v>
      </c>
      <c r="L991" s="105">
        <f>นครพนม!AM90</f>
        <v>359206.57</v>
      </c>
      <c r="M991" s="105">
        <f>นครพนม!AN90</f>
        <v>335540.56000000006</v>
      </c>
      <c r="N991" s="101"/>
      <c r="O991" s="101"/>
      <c r="P991" s="101"/>
      <c r="Q991" s="93">
        <f t="shared" si="36"/>
        <v>23666.009999999951</v>
      </c>
      <c r="R991" s="94">
        <f t="shared" si="37"/>
        <v>226.05825676526118</v>
      </c>
    </row>
    <row r="992" spans="1:18" x14ac:dyDescent="0.55000000000000004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381233.2</v>
      </c>
      <c r="K992" s="104">
        <f>นครพนม!AL91</f>
        <v>439453.62</v>
      </c>
      <c r="L992" s="105">
        <f>นครพนม!AM91</f>
        <v>641940.74</v>
      </c>
      <c r="M992" s="105">
        <f>นครพนม!AN91</f>
        <v>495809.3</v>
      </c>
      <c r="N992" s="101"/>
      <c r="O992" s="101"/>
      <c r="P992" s="101"/>
      <c r="Q992" s="93">
        <f t="shared" si="36"/>
        <v>146131.44</v>
      </c>
      <c r="R992" s="94">
        <f t="shared" si="37"/>
        <v>188.80609999999999</v>
      </c>
    </row>
    <row r="993" spans="1:18" x14ac:dyDescent="0.55000000000000004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293676.33</v>
      </c>
      <c r="K993" s="104">
        <f>นครพนม!AL92</f>
        <v>439362.51</v>
      </c>
      <c r="L993" s="105">
        <f>นครพนม!AM92</f>
        <v>371928.55</v>
      </c>
      <c r="M993" s="105">
        <f>นครพนม!AN92</f>
        <v>321044.32</v>
      </c>
      <c r="N993" s="101"/>
      <c r="O993" s="101"/>
      <c r="P993" s="101"/>
      <c r="Q993" s="93">
        <f t="shared" si="36"/>
        <v>50884.229999999981</v>
      </c>
      <c r="R993" s="94">
        <f t="shared" si="37"/>
        <v>155.68377982419423</v>
      </c>
    </row>
    <row r="994" spans="1:18" x14ac:dyDescent="0.55000000000000004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245373.02</v>
      </c>
      <c r="K994" s="104">
        <f>นครพนม!AL93</f>
        <v>292554.86</v>
      </c>
      <c r="L994" s="105">
        <f>นครพนม!AM93</f>
        <v>547532.26</v>
      </c>
      <c r="M994" s="105">
        <f>นครพนม!AN93</f>
        <v>330087.27999999997</v>
      </c>
      <c r="N994" s="101"/>
      <c r="O994" s="101"/>
      <c r="P994" s="101"/>
      <c r="Q994" s="93">
        <f t="shared" si="36"/>
        <v>217444.98000000004</v>
      </c>
      <c r="R994" s="94">
        <f t="shared" si="37"/>
        <v>233.88819307988041</v>
      </c>
    </row>
    <row r="995" spans="1:18" x14ac:dyDescent="0.55000000000000004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343540</v>
      </c>
      <c r="K995" s="104">
        <f>นครพนม!AL94</f>
        <v>368775.67</v>
      </c>
      <c r="L995" s="105">
        <f>นครพนม!AM94</f>
        <v>275868</v>
      </c>
      <c r="M995" s="105">
        <f>นครพนม!AN94</f>
        <v>326708.11</v>
      </c>
      <c r="N995" s="101"/>
      <c r="O995" s="101"/>
      <c r="P995" s="101"/>
      <c r="Q995" s="93">
        <f t="shared" si="36"/>
        <v>-50840.109999999986</v>
      </c>
      <c r="R995" s="94">
        <f t="shared" si="37"/>
        <v>154.89500280741157</v>
      </c>
    </row>
    <row r="996" spans="1:18" x14ac:dyDescent="0.55000000000000004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757953.5</v>
      </c>
      <c r="K996" s="104">
        <f>นครพนม!AL95</f>
        <v>929528.59</v>
      </c>
      <c r="L996" s="105">
        <f>นครพนม!AM95</f>
        <v>838694.37</v>
      </c>
      <c r="M996" s="105">
        <f>นครพนม!AN95</f>
        <v>417196.83999999997</v>
      </c>
      <c r="N996" s="101"/>
      <c r="O996" s="101"/>
      <c r="P996" s="101"/>
      <c r="Q996" s="93">
        <f t="shared" si="36"/>
        <v>421497.53</v>
      </c>
      <c r="R996" s="94">
        <f t="shared" si="37"/>
        <v>312.71229306487697</v>
      </c>
    </row>
    <row r="997" spans="1:18" x14ac:dyDescent="0.55000000000000004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234408.2</v>
      </c>
      <c r="K997" s="104">
        <f>นครพนม!AL96</f>
        <v>409967.86000000004</v>
      </c>
      <c r="L997" s="105">
        <f>นครพนม!AM96</f>
        <v>578627.1</v>
      </c>
      <c r="M997" s="105">
        <f>นครพนม!AN96</f>
        <v>353679.64999999997</v>
      </c>
      <c r="N997" s="101"/>
      <c r="O997" s="101"/>
      <c r="P997" s="101"/>
      <c r="Q997" s="93">
        <f t="shared" si="36"/>
        <v>224947.45</v>
      </c>
      <c r="R997" s="94">
        <f t="shared" si="37"/>
        <v>324.16084033613441</v>
      </c>
    </row>
    <row r="998" spans="1:18" x14ac:dyDescent="0.55000000000000004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466338.53</v>
      </c>
      <c r="K998" s="104">
        <f>นครพนม!AL97</f>
        <v>595417.86</v>
      </c>
      <c r="L998" s="105">
        <f>นครพนม!AM97</f>
        <v>301872</v>
      </c>
      <c r="M998" s="105">
        <f>นครพนม!AN97</f>
        <v>107972.28</v>
      </c>
      <c r="N998" s="101"/>
      <c r="O998" s="101"/>
      <c r="P998" s="101"/>
      <c r="Q998" s="93">
        <f t="shared" si="36"/>
        <v>193899.72</v>
      </c>
      <c r="R998" s="94">
        <f t="shared" si="37"/>
        <v>97.819831497083598</v>
      </c>
    </row>
    <row r="999" spans="1:18" x14ac:dyDescent="0.55000000000000004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485143.91</v>
      </c>
      <c r="K999" s="104">
        <f>นครพนม!AL98</f>
        <v>490507.25</v>
      </c>
      <c r="L999" s="105">
        <f>นครพนม!AM98</f>
        <v>403436.12</v>
      </c>
      <c r="M999" s="105">
        <f>นครพนม!AN98</f>
        <v>384269.74</v>
      </c>
      <c r="N999" s="101"/>
      <c r="O999" s="101"/>
      <c r="P999" s="101"/>
      <c r="Q999" s="93">
        <f t="shared" si="36"/>
        <v>19166.380000000005</v>
      </c>
      <c r="R999" s="94">
        <f t="shared" si="37"/>
        <v>137.45694037478705</v>
      </c>
    </row>
    <row r="1000" spans="1:18" x14ac:dyDescent="0.55000000000000004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454245.84</v>
      </c>
      <c r="K1000" s="104">
        <f>นครพนม!AL99</f>
        <v>690309.95</v>
      </c>
      <c r="L1000" s="105">
        <f>นครพนม!AM99</f>
        <v>557610.26</v>
      </c>
      <c r="M1000" s="105">
        <f>นครพนม!AN99</f>
        <v>436279.78</v>
      </c>
      <c r="N1000" s="101"/>
      <c r="O1000" s="101"/>
      <c r="P1000" s="101"/>
      <c r="Q1000" s="93">
        <f t="shared" si="36"/>
        <v>121330.47999999998</v>
      </c>
      <c r="R1000" s="94">
        <f t="shared" si="37"/>
        <v>180.86612390528705</v>
      </c>
    </row>
    <row r="1001" spans="1:18" x14ac:dyDescent="0.55000000000000004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221478.42</v>
      </c>
      <c r="K1001" s="104">
        <f>นครพนม!AL100</f>
        <v>357357.41000000003</v>
      </c>
      <c r="L1001" s="105">
        <f>นครพนม!AM100</f>
        <v>217230</v>
      </c>
      <c r="M1001" s="105">
        <f>นครพนม!AN100</f>
        <v>221344.98</v>
      </c>
      <c r="N1001" s="101"/>
      <c r="O1001" s="101"/>
      <c r="P1001" s="101"/>
      <c r="Q1001" s="93">
        <f t="shared" si="36"/>
        <v>-4114.9800000000105</v>
      </c>
      <c r="R1001" s="94">
        <f t="shared" si="37"/>
        <v>99.738292011019283</v>
      </c>
    </row>
    <row r="1002" spans="1:18" x14ac:dyDescent="0.55000000000000004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401807.12</v>
      </c>
      <c r="K1002" s="104">
        <f>นครพนม!AL101</f>
        <v>411923.33</v>
      </c>
      <c r="L1002" s="105">
        <f>นครพนม!AM101</f>
        <v>332320</v>
      </c>
      <c r="M1002" s="105">
        <f>นครพนม!AN101</f>
        <v>415707.32</v>
      </c>
      <c r="N1002" s="101"/>
      <c r="O1002" s="101"/>
      <c r="P1002" s="101"/>
      <c r="Q1002" s="93">
        <f t="shared" si="36"/>
        <v>-83387.320000000007</v>
      </c>
      <c r="R1002" s="94">
        <f t="shared" si="37"/>
        <v>169.98465473145779</v>
      </c>
    </row>
    <row r="1003" spans="1:18" x14ac:dyDescent="0.55000000000000004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217756.79999999999</v>
      </c>
      <c r="K1003" s="104">
        <f>นครพนม!AL102</f>
        <v>1078396.42</v>
      </c>
      <c r="L1003" s="105">
        <f>นครพนม!AM102</f>
        <v>476176.5</v>
      </c>
      <c r="M1003" s="105">
        <f>นครพนม!AN102</f>
        <v>400056.3</v>
      </c>
      <c r="N1003" s="101"/>
      <c r="O1003" s="101"/>
      <c r="P1003" s="101"/>
      <c r="Q1003" s="93">
        <f t="shared" si="36"/>
        <v>76120.200000000012</v>
      </c>
      <c r="R1003" s="94">
        <f t="shared" si="37"/>
        <v>172.96640029059208</v>
      </c>
    </row>
    <row r="1004" spans="1:18" x14ac:dyDescent="0.55000000000000004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204887.48</v>
      </c>
      <c r="K1004" s="104">
        <f>นครพนม!AL103</f>
        <v>285091.72000000003</v>
      </c>
      <c r="L1004" s="105">
        <f>นครพนม!AM103</f>
        <v>447301.97</v>
      </c>
      <c r="M1004" s="105">
        <f>นครพนม!AN103</f>
        <v>405866.3</v>
      </c>
      <c r="N1004" s="101"/>
      <c r="O1004" s="101"/>
      <c r="P1004" s="101"/>
      <c r="Q1004" s="93">
        <f t="shared" si="36"/>
        <v>41435.669999999984</v>
      </c>
      <c r="R1004" s="94">
        <f t="shared" si="37"/>
        <v>152.45465916837082</v>
      </c>
    </row>
    <row r="1005" spans="1:18" x14ac:dyDescent="0.55000000000000004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391847.94</v>
      </c>
      <c r="K1005" s="104">
        <f>นครพนม!AL104</f>
        <v>685007.02</v>
      </c>
      <c r="L1005" s="105">
        <f>นครพนม!AM104</f>
        <v>453523</v>
      </c>
      <c r="M1005" s="105">
        <f>นครพนม!AN104</f>
        <v>327296.31</v>
      </c>
      <c r="N1005" s="101"/>
      <c r="O1005" s="101"/>
      <c r="P1005" s="101"/>
      <c r="Q1005" s="93">
        <f t="shared" si="36"/>
        <v>126226.69</v>
      </c>
      <c r="R1005" s="94">
        <f t="shared" si="37"/>
        <v>131.83808139534884</v>
      </c>
    </row>
    <row r="1006" spans="1:18" x14ac:dyDescent="0.55000000000000004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563151.64</v>
      </c>
      <c r="K1006" s="104">
        <f>นครพนม!AL105</f>
        <v>542822.69000000006</v>
      </c>
      <c r="L1006" s="105">
        <f>นครพนม!AM105</f>
        <v>633020</v>
      </c>
      <c r="M1006" s="105">
        <f>นครพนม!AN105</f>
        <v>433486.58</v>
      </c>
      <c r="N1006" s="101"/>
      <c r="O1006" s="101"/>
      <c r="P1006" s="101"/>
      <c r="Q1006" s="93">
        <f t="shared" si="36"/>
        <v>199533.41999999998</v>
      </c>
      <c r="R1006" s="94">
        <f t="shared" si="37"/>
        <v>326.80433660299434</v>
      </c>
    </row>
    <row r="1007" spans="1:18" x14ac:dyDescent="0.55000000000000004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151570.85999999999</v>
      </c>
      <c r="K1007" s="104">
        <f>นครพนม!AL106</f>
        <v>165249.85999999999</v>
      </c>
      <c r="L1007" s="105">
        <f>นครพนม!AM106</f>
        <v>395004</v>
      </c>
      <c r="M1007" s="105">
        <f>นครพนม!AN106</f>
        <v>383662.92</v>
      </c>
      <c r="N1007" s="101"/>
      <c r="O1007" s="101"/>
      <c r="P1007" s="101"/>
      <c r="Q1007" s="93">
        <f t="shared" si="36"/>
        <v>11341.080000000016</v>
      </c>
      <c r="R1007" s="94">
        <f t="shared" si="37"/>
        <v>149.50946252838759</v>
      </c>
    </row>
    <row r="1008" spans="1:18" x14ac:dyDescent="0.55000000000000004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1002296.75</v>
      </c>
      <c r="K1008" s="104">
        <f>นครพนม!AL107</f>
        <v>1037035.66</v>
      </c>
      <c r="L1008" s="105">
        <f>นครพนม!AM107</f>
        <v>514191.88</v>
      </c>
      <c r="M1008" s="105">
        <f>นครพนม!AN107</f>
        <v>269191.28000000003</v>
      </c>
      <c r="N1008" s="101"/>
      <c r="O1008" s="101"/>
      <c r="P1008" s="101"/>
      <c r="Q1008" s="93">
        <f t="shared" si="36"/>
        <v>245000.59999999998</v>
      </c>
      <c r="R1008" s="94">
        <f t="shared" si="37"/>
        <v>224.24416921064108</v>
      </c>
    </row>
    <row r="1009" spans="1:18" s="112" customFormat="1" x14ac:dyDescent="0.55000000000000004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7282641.290000001</v>
      </c>
      <c r="K1009" s="109">
        <f>SUM(K989:K1008)</f>
        <v>9712512.3099999987</v>
      </c>
      <c r="L1009" s="109">
        <f>SUM(L989:L1008)</f>
        <v>8514550.1500000004</v>
      </c>
      <c r="M1009" s="109">
        <f>SUM(M989:M1008)</f>
        <v>6474610.2499999991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2039939.9000000013</v>
      </c>
      <c r="R1009" s="111">
        <f>L1009/H1009</f>
        <v>174.14304720415595</v>
      </c>
    </row>
    <row r="1010" spans="1:18" x14ac:dyDescent="0.55000000000000004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55000000000000004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182307.36</v>
      </c>
      <c r="K1011" s="104">
        <f>นครพนม!AL108</f>
        <v>206217.75</v>
      </c>
      <c r="L1011" s="105">
        <f>นครพนม!AM108</f>
        <v>248344.24</v>
      </c>
      <c r="M1011" s="105">
        <f>นครพนม!AN108</f>
        <v>362802.09</v>
      </c>
      <c r="N1011" s="101"/>
      <c r="O1011" s="101"/>
      <c r="P1011" s="101"/>
      <c r="Q1011" s="93">
        <f t="shared" si="36"/>
        <v>-114457.85000000003</v>
      </c>
      <c r="R1011" s="94">
        <f t="shared" si="37"/>
        <v>86.320556134862699</v>
      </c>
    </row>
    <row r="1012" spans="1:18" x14ac:dyDescent="0.55000000000000004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456445.08</v>
      </c>
      <c r="K1012" s="104">
        <f>นครพนม!AL109</f>
        <v>459002.58</v>
      </c>
      <c r="L1012" s="105">
        <f>นครพนม!AM109</f>
        <v>212625.13</v>
      </c>
      <c r="M1012" s="105">
        <f>นครพนม!AN109</f>
        <v>325712.74</v>
      </c>
      <c r="N1012" s="101"/>
      <c r="O1012" s="101"/>
      <c r="P1012" s="101"/>
      <c r="Q1012" s="93">
        <f t="shared" si="36"/>
        <v>-113087.60999999999</v>
      </c>
      <c r="R1012" s="94">
        <f t="shared" si="37"/>
        <v>72.642681926887605</v>
      </c>
    </row>
    <row r="1013" spans="1:18" x14ac:dyDescent="0.55000000000000004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192892.21</v>
      </c>
      <c r="K1013" s="104">
        <f>นครพนม!AL110</f>
        <v>265466.65999999997</v>
      </c>
      <c r="L1013" s="105">
        <f>นครพนม!AM110</f>
        <v>268430.58999999997</v>
      </c>
      <c r="M1013" s="105">
        <f>นครพนม!AN110</f>
        <v>438986.99</v>
      </c>
      <c r="N1013" s="101"/>
      <c r="O1013" s="101"/>
      <c r="P1013" s="101"/>
      <c r="Q1013" s="93">
        <f t="shared" si="36"/>
        <v>-170556.40000000002</v>
      </c>
      <c r="R1013" s="94">
        <f t="shared" si="37"/>
        <v>64.156450764818345</v>
      </c>
    </row>
    <row r="1014" spans="1:18" x14ac:dyDescent="0.55000000000000004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254791.77</v>
      </c>
      <c r="K1014" s="104">
        <f>นครพนม!AL111</f>
        <v>394708.6</v>
      </c>
      <c r="L1014" s="105">
        <f>นครพนม!AM111</f>
        <v>290188.41000000003</v>
      </c>
      <c r="M1014" s="105">
        <f>นครพนม!AN111</f>
        <v>455845.43</v>
      </c>
      <c r="N1014" s="101"/>
      <c r="O1014" s="101"/>
      <c r="P1014" s="101"/>
      <c r="Q1014" s="93">
        <f t="shared" si="36"/>
        <v>-165657.01999999996</v>
      </c>
      <c r="R1014" s="94">
        <f t="shared" si="37"/>
        <v>62.045843489416299</v>
      </c>
    </row>
    <row r="1015" spans="1:18" x14ac:dyDescent="0.55000000000000004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178030.73</v>
      </c>
      <c r="K1015" s="104">
        <f>นครพนม!AL112</f>
        <v>215125.30000000002</v>
      </c>
      <c r="L1015" s="105">
        <f>นครพนม!AM112</f>
        <v>174973</v>
      </c>
      <c r="M1015" s="105">
        <f>นครพนม!AN112</f>
        <v>323268.81</v>
      </c>
      <c r="N1015" s="101"/>
      <c r="O1015" s="101"/>
      <c r="P1015" s="101"/>
      <c r="Q1015" s="93">
        <f t="shared" si="36"/>
        <v>-148295.81</v>
      </c>
      <c r="R1015" s="94">
        <f t="shared" si="37"/>
        <v>78.568926807364164</v>
      </c>
    </row>
    <row r="1016" spans="1:18" x14ac:dyDescent="0.55000000000000004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140736.31</v>
      </c>
      <c r="K1016" s="104">
        <f>นครพนม!AL113</f>
        <v>148628.44</v>
      </c>
      <c r="L1016" s="105">
        <f>นครพนม!AM113</f>
        <v>169179.58000000002</v>
      </c>
      <c r="M1016" s="105">
        <f>นครพนม!AN113</f>
        <v>250245.37</v>
      </c>
      <c r="N1016" s="101"/>
      <c r="O1016" s="101"/>
      <c r="P1016" s="101"/>
      <c r="Q1016" s="93">
        <f t="shared" si="36"/>
        <v>-81065.789999999979</v>
      </c>
      <c r="R1016" s="94">
        <f t="shared" si="37"/>
        <v>207.58230674846627</v>
      </c>
    </row>
    <row r="1017" spans="1:18" x14ac:dyDescent="0.55000000000000004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6471.21</v>
      </c>
      <c r="K1017" s="104">
        <f>นครพนม!AL114</f>
        <v>105890.29999999999</v>
      </c>
      <c r="L1017" s="105">
        <f>นครพนม!AM114</f>
        <v>283519.47000000003</v>
      </c>
      <c r="M1017" s="105">
        <f>นครพนม!AN114</f>
        <v>427797.93</v>
      </c>
      <c r="N1017" s="101"/>
      <c r="O1017" s="101"/>
      <c r="P1017" s="101"/>
      <c r="Q1017" s="93">
        <f t="shared" si="36"/>
        <v>-144278.45999999996</v>
      </c>
      <c r="R1017" s="94">
        <f t="shared" si="37"/>
        <v>78.733537906137187</v>
      </c>
    </row>
    <row r="1018" spans="1:18" x14ac:dyDescent="0.55000000000000004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273671.08</v>
      </c>
      <c r="K1018" s="104">
        <f>นครพนม!AL115</f>
        <v>319502.07</v>
      </c>
      <c r="L1018" s="105">
        <f>นครพนม!AM115</f>
        <v>240832.13</v>
      </c>
      <c r="M1018" s="105">
        <f>นครพนม!AN115</f>
        <v>368985.82999999996</v>
      </c>
      <c r="N1018" s="101"/>
      <c r="O1018" s="101"/>
      <c r="P1018" s="101"/>
      <c r="Q1018" s="93">
        <f t="shared" si="36"/>
        <v>-128153.69999999995</v>
      </c>
      <c r="R1018" s="94">
        <f t="shared" si="37"/>
        <v>101.57407423028258</v>
      </c>
    </row>
    <row r="1019" spans="1:18" x14ac:dyDescent="0.55000000000000004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341136.77</v>
      </c>
      <c r="K1019" s="104">
        <f>นครพนม!AL116</f>
        <v>362679.11000000004</v>
      </c>
      <c r="L1019" s="105">
        <f>นครพนม!AM116</f>
        <v>195650.11</v>
      </c>
      <c r="M1019" s="105">
        <f>นครพนม!AN116</f>
        <v>312673.15000000002</v>
      </c>
      <c r="N1019" s="101"/>
      <c r="O1019" s="101"/>
      <c r="P1019" s="101"/>
      <c r="Q1019" s="93">
        <f t="shared" si="36"/>
        <v>-117023.04000000004</v>
      </c>
      <c r="R1019" s="94">
        <f t="shared" si="37"/>
        <v>151.31485692188707</v>
      </c>
    </row>
    <row r="1020" spans="1:18" x14ac:dyDescent="0.55000000000000004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102177.9</v>
      </c>
      <c r="K1020" s="104">
        <f>นครพนม!AL117</f>
        <v>104064.38999999998</v>
      </c>
      <c r="L1020" s="105">
        <f>นครพนม!AM117</f>
        <v>372124.43</v>
      </c>
      <c r="M1020" s="105">
        <f>นครพนม!AN117</f>
        <v>510508.87</v>
      </c>
      <c r="N1020" s="101"/>
      <c r="O1020" s="101"/>
      <c r="P1020" s="101"/>
      <c r="Q1020" s="93">
        <f t="shared" si="36"/>
        <v>-138384.44</v>
      </c>
      <c r="R1020" s="94">
        <f t="shared" si="37"/>
        <v>114.95966326845844</v>
      </c>
    </row>
    <row r="1021" spans="1:18" x14ac:dyDescent="0.55000000000000004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116381.9</v>
      </c>
      <c r="K1021" s="104">
        <f>นครพนม!AL118</f>
        <v>138041.03</v>
      </c>
      <c r="L1021" s="105">
        <f>นครพนม!AM118</f>
        <v>181311.39</v>
      </c>
      <c r="M1021" s="105">
        <f>นครพนม!AN118</f>
        <v>284480.43</v>
      </c>
      <c r="N1021" s="101"/>
      <c r="O1021" s="101"/>
      <c r="P1021" s="101"/>
      <c r="Q1021" s="93">
        <f t="shared" si="36"/>
        <v>-103169.03999999998</v>
      </c>
      <c r="R1021" s="94">
        <f t="shared" si="37"/>
        <v>120.87426000000001</v>
      </c>
    </row>
    <row r="1022" spans="1:18" x14ac:dyDescent="0.55000000000000004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23243.09</v>
      </c>
      <c r="K1022" s="104">
        <f>นครพนม!AL119</f>
        <v>33748.69</v>
      </c>
      <c r="L1022" s="105">
        <f>นครพนม!AM119</f>
        <v>255232.38</v>
      </c>
      <c r="M1022" s="105">
        <f>นครพนม!AN119</f>
        <v>365439.76</v>
      </c>
      <c r="N1022" s="101"/>
      <c r="O1022" s="101"/>
      <c r="P1022" s="101"/>
      <c r="Q1022" s="93">
        <f t="shared" si="36"/>
        <v>-110207.38</v>
      </c>
      <c r="R1022" s="94">
        <f t="shared" si="37"/>
        <v>122.88511314395764</v>
      </c>
    </row>
    <row r="1023" spans="1:18" x14ac:dyDescent="0.55000000000000004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132472.26999999999</v>
      </c>
      <c r="K1023" s="104">
        <f>นครพนม!AL120</f>
        <v>172231.76</v>
      </c>
      <c r="L1023" s="105">
        <f>นครพนม!AM120</f>
        <v>244237.9</v>
      </c>
      <c r="M1023" s="105">
        <f>นครพนม!AN120</f>
        <v>372016.99999999994</v>
      </c>
      <c r="N1023" s="101"/>
      <c r="O1023" s="101"/>
      <c r="P1023" s="101"/>
      <c r="Q1023" s="93">
        <f t="shared" si="36"/>
        <v>-127779.09999999995</v>
      </c>
      <c r="R1023" s="94">
        <f t="shared" si="37"/>
        <v>81.931533042603149</v>
      </c>
    </row>
    <row r="1024" spans="1:18" x14ac:dyDescent="0.55000000000000004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280540.93</v>
      </c>
      <c r="K1024" s="104">
        <f>นครพนม!AL121</f>
        <v>169496.25</v>
      </c>
      <c r="L1024" s="105">
        <f>นครพนม!AM121</f>
        <v>245699.8</v>
      </c>
      <c r="M1024" s="105">
        <f>นครพนม!AN121</f>
        <v>329067.39</v>
      </c>
      <c r="N1024" s="101"/>
      <c r="O1024" s="101"/>
      <c r="P1024" s="101"/>
      <c r="Q1024" s="93">
        <f t="shared" si="36"/>
        <v>-83367.590000000026</v>
      </c>
      <c r="R1024" s="94">
        <f t="shared" si="37"/>
        <v>95.491566265060243</v>
      </c>
    </row>
    <row r="1025" spans="1:18" x14ac:dyDescent="0.55000000000000004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6427.36</v>
      </c>
      <c r="K1025" s="104">
        <f>นครพนม!AL122</f>
        <v>256068.68999999997</v>
      </c>
      <c r="L1025" s="105">
        <f>นครพนม!AM122</f>
        <v>109700.35</v>
      </c>
      <c r="M1025" s="105">
        <f>นครพนม!AN122</f>
        <v>179258.95</v>
      </c>
      <c r="N1025" s="101"/>
      <c r="O1025" s="101"/>
      <c r="P1025" s="101"/>
      <c r="Q1025" s="93">
        <f t="shared" si="36"/>
        <v>-69558.600000000006</v>
      </c>
      <c r="R1025" s="94">
        <f t="shared" si="37"/>
        <v>55.460237613751268</v>
      </c>
    </row>
    <row r="1026" spans="1:18" x14ac:dyDescent="0.55000000000000004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207255.47</v>
      </c>
      <c r="K1026" s="104">
        <f>นครพนม!AL123</f>
        <v>253114.56</v>
      </c>
      <c r="L1026" s="105">
        <f>นครพนม!AM123</f>
        <v>242816.01</v>
      </c>
      <c r="M1026" s="105">
        <f>นครพนม!AN123</f>
        <v>332541.63</v>
      </c>
      <c r="N1026" s="101"/>
      <c r="O1026" s="101"/>
      <c r="P1026" s="101"/>
      <c r="Q1026" s="93">
        <f t="shared" si="36"/>
        <v>-89725.62</v>
      </c>
      <c r="R1026" s="94">
        <f t="shared" si="37"/>
        <v>103.32596170212766</v>
      </c>
    </row>
    <row r="1027" spans="1:18" x14ac:dyDescent="0.55000000000000004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128491.99</v>
      </c>
      <c r="K1027" s="104">
        <f>นครพนม!AL124</f>
        <v>189700.03999999998</v>
      </c>
      <c r="L1027" s="105">
        <f>นครพนม!AM124</f>
        <v>90092.39</v>
      </c>
      <c r="M1027" s="105">
        <f>นครพนม!AN124</f>
        <v>172047.27000000002</v>
      </c>
      <c r="N1027" s="101"/>
      <c r="O1027" s="101"/>
      <c r="P1027" s="101"/>
      <c r="Q1027" s="93">
        <f t="shared" si="36"/>
        <v>-81954.880000000019</v>
      </c>
      <c r="R1027" s="94">
        <f t="shared" si="37"/>
        <v>53.057944640753824</v>
      </c>
    </row>
    <row r="1028" spans="1:18" x14ac:dyDescent="0.55000000000000004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19496.849999999999</v>
      </c>
      <c r="K1028" s="104">
        <f>นครพนม!AL125</f>
        <v>72879.76999999999</v>
      </c>
      <c r="L1028" s="105">
        <f>นครพนม!AM125</f>
        <v>100429.36</v>
      </c>
      <c r="M1028" s="105">
        <f>นครพนม!AN125</f>
        <v>191349.34</v>
      </c>
      <c r="N1028" s="101"/>
      <c r="O1028" s="101"/>
      <c r="P1028" s="101"/>
      <c r="Q1028" s="93">
        <f t="shared" si="36"/>
        <v>-90919.98</v>
      </c>
      <c r="R1028" s="94">
        <f t="shared" si="37"/>
        <v>47.596853080568721</v>
      </c>
    </row>
    <row r="1029" spans="1:18" s="112" customFormat="1" x14ac:dyDescent="0.55000000000000004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3042970.2800000003</v>
      </c>
      <c r="K1029" s="144">
        <f>SUM(K1010:K1028)</f>
        <v>3866565.9899999998</v>
      </c>
      <c r="L1029" s="109">
        <f>SUM(L1010:L1028)</f>
        <v>3925386.67</v>
      </c>
      <c r="M1029" s="109">
        <f>SUM(M1010:M1028)</f>
        <v>6003028.9800000004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-2077642.3100000005</v>
      </c>
      <c r="R1029" s="111">
        <f>L1029/H1029</f>
        <v>86.317764755035626</v>
      </c>
    </row>
    <row r="1030" spans="1:18" x14ac:dyDescent="0.55000000000000004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55000000000000004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454819.94</v>
      </c>
      <c r="K1031" s="104">
        <f>นครพนม!AL126</f>
        <v>691443.84</v>
      </c>
      <c r="L1031" s="105">
        <f>นครพนม!AM126</f>
        <v>578063.19999999995</v>
      </c>
      <c r="M1031" s="105">
        <f>นครพนม!AN126</f>
        <v>483261.88</v>
      </c>
      <c r="N1031" s="101"/>
      <c r="O1031" s="101"/>
      <c r="P1031" s="101"/>
      <c r="Q1031" s="93">
        <f t="shared" ref="Q1031:Q1068" si="38">L1031-M1031</f>
        <v>94801.319999999949</v>
      </c>
      <c r="R1031" s="94">
        <f t="shared" ref="R1031:R1069" si="39">L1031/H1031</f>
        <v>158.24341637010676</v>
      </c>
    </row>
    <row r="1032" spans="1:18" x14ac:dyDescent="0.55000000000000004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281694.7</v>
      </c>
      <c r="K1032" s="104">
        <f>นครพนม!AL127</f>
        <v>325617.75</v>
      </c>
      <c r="L1032" s="105">
        <f>นครพนม!AM127</f>
        <v>290176.95</v>
      </c>
      <c r="M1032" s="105">
        <f>นครพนม!AN127</f>
        <v>282055.81</v>
      </c>
      <c r="N1032" s="101"/>
      <c r="O1032" s="101"/>
      <c r="P1032" s="101"/>
      <c r="Q1032" s="93">
        <f t="shared" si="38"/>
        <v>8121.140000000014</v>
      </c>
      <c r="R1032" s="94">
        <f t="shared" si="39"/>
        <v>202.49612700628055</v>
      </c>
    </row>
    <row r="1033" spans="1:18" x14ac:dyDescent="0.55000000000000004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455399.85</v>
      </c>
      <c r="K1033" s="104">
        <f>นครพนม!AL128</f>
        <v>757182.39999999991</v>
      </c>
      <c r="L1033" s="105">
        <f>นครพนม!AM128</f>
        <v>472450.19</v>
      </c>
      <c r="M1033" s="105">
        <f>นครพนม!AN128</f>
        <v>458191.13</v>
      </c>
      <c r="N1033" s="101"/>
      <c r="O1033" s="101"/>
      <c r="P1033" s="101"/>
      <c r="Q1033" s="93">
        <f t="shared" si="38"/>
        <v>14259.059999999998</v>
      </c>
      <c r="R1033" s="94">
        <f t="shared" si="39"/>
        <v>220.25649883449884</v>
      </c>
    </row>
    <row r="1034" spans="1:18" x14ac:dyDescent="0.55000000000000004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307831.61</v>
      </c>
      <c r="K1034" s="104">
        <f>นครพนม!AL129</f>
        <v>346429.07999999996</v>
      </c>
      <c r="L1034" s="105">
        <f>นครพนม!AM129</f>
        <v>390094.53</v>
      </c>
      <c r="M1034" s="105">
        <f>นครพนม!AN129</f>
        <v>385599.92</v>
      </c>
      <c r="N1034" s="101"/>
      <c r="O1034" s="101"/>
      <c r="P1034" s="101"/>
      <c r="Q1034" s="93">
        <f t="shared" si="38"/>
        <v>4494.6100000000442</v>
      </c>
      <c r="R1034" s="94">
        <f t="shared" si="39"/>
        <v>174.30497319034853</v>
      </c>
    </row>
    <row r="1035" spans="1:18" x14ac:dyDescent="0.55000000000000004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361660.54</v>
      </c>
      <c r="K1035" s="104">
        <f>นครพนม!AL130</f>
        <v>377684.66</v>
      </c>
      <c r="L1035" s="105">
        <f>นครพนม!AM130</f>
        <v>402794.79000000004</v>
      </c>
      <c r="M1035" s="105">
        <f>นครพนม!AN130</f>
        <v>386722.23</v>
      </c>
      <c r="N1035" s="101"/>
      <c r="O1035" s="101"/>
      <c r="P1035" s="101"/>
      <c r="Q1035" s="93">
        <f t="shared" si="38"/>
        <v>16072.560000000056</v>
      </c>
      <c r="R1035" s="94">
        <f t="shared" si="39"/>
        <v>162.41725403225809</v>
      </c>
    </row>
    <row r="1036" spans="1:18" x14ac:dyDescent="0.55000000000000004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570694.32999999996</v>
      </c>
      <c r="K1036" s="104">
        <f>นครพนม!AL131</f>
        <v>592897.81000000006</v>
      </c>
      <c r="L1036" s="105">
        <f>นครพนม!AM131</f>
        <v>593568.83000000007</v>
      </c>
      <c r="M1036" s="105">
        <f>นครพนม!AN131</f>
        <v>417309.99</v>
      </c>
      <c r="N1036" s="101"/>
      <c r="O1036" s="101"/>
      <c r="P1036" s="101"/>
      <c r="Q1036" s="93">
        <f t="shared" si="38"/>
        <v>176258.84000000008</v>
      </c>
      <c r="R1036" s="94">
        <f t="shared" si="39"/>
        <v>172.44881754793727</v>
      </c>
    </row>
    <row r="1037" spans="1:18" x14ac:dyDescent="0.55000000000000004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588450.15</v>
      </c>
      <c r="K1037" s="104">
        <f>นครพนม!AL132</f>
        <v>553641.04</v>
      </c>
      <c r="L1037" s="105">
        <f>นครพนม!AM132</f>
        <v>447402.78</v>
      </c>
      <c r="M1037" s="105">
        <f>นครพนม!AN132</f>
        <v>456494.92</v>
      </c>
      <c r="N1037" s="101"/>
      <c r="O1037" s="101"/>
      <c r="P1037" s="101"/>
      <c r="Q1037" s="93">
        <f t="shared" si="38"/>
        <v>-9092.1399999999558</v>
      </c>
      <c r="R1037" s="94">
        <f t="shared" si="39"/>
        <v>129.19514293964772</v>
      </c>
    </row>
    <row r="1038" spans="1:18" x14ac:dyDescent="0.55000000000000004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479104.74</v>
      </c>
      <c r="K1038" s="104">
        <f>นครพนม!AL133</f>
        <v>614458.99</v>
      </c>
      <c r="L1038" s="105">
        <f>นครพนม!AM133</f>
        <v>434674.07999999996</v>
      </c>
      <c r="M1038" s="105">
        <f>นครพนม!AN133</f>
        <v>327003.63</v>
      </c>
      <c r="N1038" s="101"/>
      <c r="O1038" s="101"/>
      <c r="P1038" s="101"/>
      <c r="Q1038" s="93">
        <f t="shared" si="38"/>
        <v>107670.44999999995</v>
      </c>
      <c r="R1038" s="94">
        <f t="shared" si="39"/>
        <v>119.61312052834342</v>
      </c>
    </row>
    <row r="1039" spans="1:18" x14ac:dyDescent="0.55000000000000004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373250.54</v>
      </c>
      <c r="K1039" s="104">
        <f>นครพนม!AL134</f>
        <v>520781.88</v>
      </c>
      <c r="L1039" s="105">
        <f>นครพนม!AM134</f>
        <v>427699.55000000005</v>
      </c>
      <c r="M1039" s="105">
        <f>นครพนม!AN134</f>
        <v>378432.92000000004</v>
      </c>
      <c r="N1039" s="101"/>
      <c r="O1039" s="101"/>
      <c r="P1039" s="101"/>
      <c r="Q1039" s="93">
        <f t="shared" si="38"/>
        <v>49266.630000000005</v>
      </c>
      <c r="R1039" s="94">
        <f t="shared" si="39"/>
        <v>99.859806210600055</v>
      </c>
    </row>
    <row r="1040" spans="1:18" s="112" customFormat="1" x14ac:dyDescent="0.55000000000000004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3872906.4000000004</v>
      </c>
      <c r="K1040" s="109">
        <f>SUM(K1030:K1039)</f>
        <v>4780137.45</v>
      </c>
      <c r="L1040" s="109">
        <f>SUM(L1030:L1039)</f>
        <v>4036924.9000000004</v>
      </c>
      <c r="M1040" s="109">
        <f>SUM(M1030:M1039)</f>
        <v>3575072.4299999997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461852.47000000067</v>
      </c>
      <c r="R1040" s="111">
        <f>L1040/H1040</f>
        <v>150.79469948825223</v>
      </c>
    </row>
    <row r="1041" spans="1:18" x14ac:dyDescent="0.55000000000000004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55000000000000004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339763.54</v>
      </c>
      <c r="K1042" s="104">
        <f>นครพนม!AL135</f>
        <v>731111.85</v>
      </c>
      <c r="L1042" s="105">
        <f>นครพนม!AM135</f>
        <v>248760.78</v>
      </c>
      <c r="M1042" s="105">
        <f>นครพนม!AN135</f>
        <v>300027.71000000002</v>
      </c>
      <c r="N1042" s="101"/>
      <c r="O1042" s="101"/>
      <c r="P1042" s="101"/>
      <c r="R1042" s="94">
        <f t="shared" si="39"/>
        <v>122.60265155248891</v>
      </c>
    </row>
    <row r="1043" spans="1:18" x14ac:dyDescent="0.55000000000000004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406660.75</v>
      </c>
      <c r="K1043" s="104">
        <f>นครพนม!AL136</f>
        <v>621101.93999999994</v>
      </c>
      <c r="L1043" s="105">
        <f>นครพนม!AM136</f>
        <v>192906.33000000002</v>
      </c>
      <c r="M1043" s="105">
        <f>นครพนม!AN136</f>
        <v>251896.25</v>
      </c>
      <c r="N1043" s="101"/>
      <c r="O1043" s="101"/>
      <c r="P1043" s="101"/>
      <c r="Q1043" s="93">
        <f t="shared" si="38"/>
        <v>-58989.919999999984</v>
      </c>
      <c r="R1043" s="94">
        <f t="shared" si="39"/>
        <v>60.189182527301099</v>
      </c>
    </row>
    <row r="1044" spans="1:18" x14ac:dyDescent="0.55000000000000004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396756.42</v>
      </c>
      <c r="K1044" s="104">
        <f>นครพนม!AL137</f>
        <v>488984.11</v>
      </c>
      <c r="L1044" s="105">
        <f>นครพนม!AM137</f>
        <v>8226.16</v>
      </c>
      <c r="M1044" s="105">
        <f>นครพนม!AN137</f>
        <v>80900.48000000001</v>
      </c>
      <c r="N1044" s="101"/>
      <c r="O1044" s="101"/>
      <c r="P1044" s="101"/>
      <c r="Q1044" s="93">
        <f t="shared" si="38"/>
        <v>-72674.320000000007</v>
      </c>
      <c r="R1044" s="94">
        <f t="shared" si="39"/>
        <v>6.4875078864353313</v>
      </c>
    </row>
    <row r="1045" spans="1:18" x14ac:dyDescent="0.55000000000000004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119708.5</v>
      </c>
      <c r="K1045" s="104">
        <f>นครพนม!AL138</f>
        <v>573315</v>
      </c>
      <c r="L1045" s="105">
        <f>นครพนม!AM138</f>
        <v>10691.76</v>
      </c>
      <c r="M1045" s="105">
        <f>นครพนม!AN138</f>
        <v>56005.15</v>
      </c>
      <c r="N1045" s="101"/>
      <c r="O1045" s="101"/>
      <c r="P1045" s="101"/>
      <c r="Q1045" s="93">
        <f t="shared" si="38"/>
        <v>-45313.39</v>
      </c>
      <c r="R1045" s="94">
        <f t="shared" si="39"/>
        <v>4.7752389459580167</v>
      </c>
    </row>
    <row r="1046" spans="1:18" x14ac:dyDescent="0.55000000000000004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470435.41</v>
      </c>
      <c r="K1046" s="104">
        <f>นครพนม!AL139</f>
        <v>686095.72000000009</v>
      </c>
      <c r="L1046" s="105">
        <f>นครพนม!AM139</f>
        <v>311568.26</v>
      </c>
      <c r="M1046" s="105">
        <f>นครพนม!AN139</f>
        <v>460659.44</v>
      </c>
      <c r="N1046" s="101"/>
      <c r="O1046" s="101"/>
      <c r="P1046" s="101"/>
      <c r="Q1046" s="93">
        <f t="shared" si="38"/>
        <v>-149091.18</v>
      </c>
      <c r="R1046" s="94">
        <f t="shared" si="39"/>
        <v>64.426852770885034</v>
      </c>
    </row>
    <row r="1047" spans="1:18" x14ac:dyDescent="0.55000000000000004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329940.92</v>
      </c>
      <c r="K1047" s="104">
        <f>นครพนม!AL140</f>
        <v>733504.51</v>
      </c>
      <c r="L1047" s="105">
        <f>นครพนม!AM140</f>
        <v>180227.65</v>
      </c>
      <c r="M1047" s="105">
        <f>นครพนม!AN140</f>
        <v>228479.30000000002</v>
      </c>
      <c r="N1047" s="101"/>
      <c r="O1047" s="101"/>
      <c r="P1047" s="101"/>
      <c r="Q1047" s="93">
        <f t="shared" si="38"/>
        <v>-48251.650000000023</v>
      </c>
      <c r="R1047" s="94">
        <f t="shared" si="39"/>
        <v>43.065149342891274</v>
      </c>
    </row>
    <row r="1048" spans="1:18" x14ac:dyDescent="0.55000000000000004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584500.31999999995</v>
      </c>
      <c r="K1048" s="104">
        <f>นครพนม!AL141</f>
        <v>1208062.8199999998</v>
      </c>
      <c r="L1048" s="105">
        <f>นครพนม!AM141</f>
        <v>180598.65</v>
      </c>
      <c r="M1048" s="105">
        <f>นครพนม!AN141</f>
        <v>228872.71</v>
      </c>
      <c r="N1048" s="101"/>
      <c r="O1048" s="101"/>
      <c r="P1048" s="101"/>
      <c r="Q1048" s="93">
        <f t="shared" si="38"/>
        <v>-48274.06</v>
      </c>
      <c r="R1048" s="94">
        <f t="shared" si="39"/>
        <v>43.496784682080921</v>
      </c>
    </row>
    <row r="1049" spans="1:18" x14ac:dyDescent="0.55000000000000004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363954.25</v>
      </c>
      <c r="K1049" s="103">
        <f>นครพนม!AL142</f>
        <v>377226.85</v>
      </c>
      <c r="L1049" s="105">
        <f>นครพนม!AM142</f>
        <v>339675.48</v>
      </c>
      <c r="M1049" s="105">
        <f>นครพนม!AN142</f>
        <v>455840.28</v>
      </c>
      <c r="N1049" s="101"/>
      <c r="O1049" s="101"/>
      <c r="P1049" s="101"/>
      <c r="Q1049" s="93">
        <f t="shared" si="38"/>
        <v>-116164.80000000005</v>
      </c>
      <c r="R1049" s="94">
        <f t="shared" si="39"/>
        <v>134.63158145065398</v>
      </c>
    </row>
    <row r="1050" spans="1:18" x14ac:dyDescent="0.55000000000000004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367624.92</v>
      </c>
      <c r="K1050" s="103">
        <f>นครพนม!AL143</f>
        <v>409089.13</v>
      </c>
      <c r="L1050" s="105">
        <f>นครพนม!AM143</f>
        <v>232336.8</v>
      </c>
      <c r="M1050" s="105">
        <f>นครพนม!AN143</f>
        <v>427954.07999999996</v>
      </c>
      <c r="N1050" s="101"/>
      <c r="O1050" s="101"/>
      <c r="P1050" s="101"/>
      <c r="Q1050" s="93">
        <f t="shared" si="38"/>
        <v>-195617.27999999997</v>
      </c>
      <c r="R1050" s="94">
        <f t="shared" si="39"/>
        <v>70.213599274705345</v>
      </c>
    </row>
    <row r="1051" spans="1:18" x14ac:dyDescent="0.55000000000000004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387158.43</v>
      </c>
      <c r="K1051" s="104">
        <f>นครพนม!AL144</f>
        <v>394263.76</v>
      </c>
      <c r="L1051" s="105">
        <f>นครพนม!AM144</f>
        <v>146495.41</v>
      </c>
      <c r="M1051" s="105">
        <f>นครพนม!AN144</f>
        <v>230090.57</v>
      </c>
      <c r="N1051" s="101"/>
      <c r="O1051" s="101"/>
      <c r="P1051" s="101"/>
      <c r="Q1051" s="93">
        <f t="shared" si="38"/>
        <v>-83595.16</v>
      </c>
      <c r="R1051" s="94">
        <f t="shared" si="39"/>
        <v>42.048051090700348</v>
      </c>
    </row>
    <row r="1052" spans="1:18" x14ac:dyDescent="0.55000000000000004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824647.62</v>
      </c>
      <c r="K1052" s="104">
        <f>นครพนม!AL145</f>
        <v>858811.59</v>
      </c>
      <c r="L1052" s="105">
        <f>นครพนม!AM145</f>
        <v>98995.93</v>
      </c>
      <c r="M1052" s="105">
        <f>นครพนม!AN145</f>
        <v>167676.95000000001</v>
      </c>
      <c r="N1052" s="101"/>
      <c r="O1052" s="101"/>
      <c r="P1052" s="101"/>
      <c r="Q1052" s="93">
        <f t="shared" si="38"/>
        <v>-68681.020000000019</v>
      </c>
      <c r="R1052" s="94">
        <f t="shared" si="39"/>
        <v>27.949161490683228</v>
      </c>
    </row>
    <row r="1053" spans="1:18" s="112" customFormat="1" x14ac:dyDescent="0.55000000000000004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4591151.08</v>
      </c>
      <c r="K1053" s="144">
        <f>SUM(K1041:K1052)</f>
        <v>7081567.2799999984</v>
      </c>
      <c r="L1053" s="109">
        <f>SUM(L1041:L1052)</f>
        <v>1950483.21</v>
      </c>
      <c r="M1053" s="109">
        <f>SUM(M1041:M1052)</f>
        <v>2888402.92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-937919.71</v>
      </c>
      <c r="R1053" s="111">
        <f>L1053/H1053</f>
        <v>56.093500805245597</v>
      </c>
    </row>
    <row r="1054" spans="1:18" x14ac:dyDescent="0.55000000000000004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55000000000000004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280825.11</v>
      </c>
      <c r="K1055" s="104">
        <f>นครพนม!AL146</f>
        <v>560352.82000000007</v>
      </c>
      <c r="L1055" s="105">
        <f>นครพนม!AM146</f>
        <v>449163.62</v>
      </c>
      <c r="M1055" s="105">
        <f>นครพนม!AN146</f>
        <v>349889.14</v>
      </c>
      <c r="N1055" s="101"/>
      <c r="O1055" s="101"/>
      <c r="P1055" s="101"/>
      <c r="Q1055" s="93">
        <f t="shared" si="38"/>
        <v>99274.479999999981</v>
      </c>
      <c r="R1055" s="94">
        <f t="shared" si="39"/>
        <v>200.07288195991092</v>
      </c>
    </row>
    <row r="1056" spans="1:18" x14ac:dyDescent="0.55000000000000004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179490.31</v>
      </c>
      <c r="K1056" s="104">
        <f>นครพนม!AL147</f>
        <v>217582.06</v>
      </c>
      <c r="L1056" s="105">
        <f>นครพนม!AM147</f>
        <v>411646.7</v>
      </c>
      <c r="M1056" s="105">
        <f>นครพนม!AN147</f>
        <v>586479.31000000006</v>
      </c>
      <c r="N1056" s="101"/>
      <c r="O1056" s="101"/>
      <c r="P1056" s="101"/>
      <c r="Q1056" s="93">
        <f t="shared" si="38"/>
        <v>-174832.61000000004</v>
      </c>
      <c r="R1056" s="94">
        <f t="shared" si="39"/>
        <v>116.61379603399433</v>
      </c>
    </row>
    <row r="1057" spans="1:18" x14ac:dyDescent="0.55000000000000004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74805.48</v>
      </c>
      <c r="K1057" s="104">
        <f>นครพนม!AL148</f>
        <v>85108.04</v>
      </c>
      <c r="L1057" s="105">
        <f>นครพนม!AM148</f>
        <v>363025.69</v>
      </c>
      <c r="M1057" s="105">
        <f>นครพนม!AN148</f>
        <v>465285.54</v>
      </c>
      <c r="N1057" s="101"/>
      <c r="O1057" s="101"/>
      <c r="P1057" s="101"/>
      <c r="Q1057" s="93">
        <f t="shared" si="38"/>
        <v>-102259.84999999998</v>
      </c>
      <c r="R1057" s="94">
        <f t="shared" si="39"/>
        <v>73.710800000000006</v>
      </c>
    </row>
    <row r="1058" spans="1:18" x14ac:dyDescent="0.55000000000000004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166709.09</v>
      </c>
      <c r="K1058" s="104">
        <f>นครพนม!AL149</f>
        <v>147945.18</v>
      </c>
      <c r="L1058" s="105">
        <f>นครพนม!AM149</f>
        <v>297458.74</v>
      </c>
      <c r="M1058" s="105">
        <f>นครพนม!AN149</f>
        <v>361760.39</v>
      </c>
      <c r="N1058" s="101"/>
      <c r="O1058" s="101"/>
      <c r="P1058" s="101"/>
      <c r="Q1058" s="93">
        <f t="shared" si="38"/>
        <v>-64301.650000000023</v>
      </c>
      <c r="R1058" s="94">
        <f t="shared" si="39"/>
        <v>140.97570616113742</v>
      </c>
    </row>
    <row r="1059" spans="1:18" x14ac:dyDescent="0.55000000000000004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31962.89</v>
      </c>
      <c r="K1059" s="104">
        <f>นครพนม!AL150</f>
        <v>72179.5</v>
      </c>
      <c r="L1059" s="105">
        <f>นครพนม!AM150</f>
        <v>217882.05</v>
      </c>
      <c r="M1059" s="105">
        <f>นครพนม!AN150</f>
        <v>376480.31</v>
      </c>
      <c r="N1059" s="101"/>
      <c r="O1059" s="101"/>
      <c r="P1059" s="101"/>
      <c r="Q1059" s="93">
        <f>L1059-M1059</f>
        <v>-158598.26</v>
      </c>
      <c r="R1059" s="94">
        <f>L1059/H1059</f>
        <v>108.34512680258577</v>
      </c>
    </row>
    <row r="1060" spans="1:18" s="112" customFormat="1" x14ac:dyDescent="0.55000000000000004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733792.88</v>
      </c>
      <c r="K1060" s="144">
        <f>SUM(K1054:K1059)</f>
        <v>1083167.6000000001</v>
      </c>
      <c r="L1060" s="109">
        <f>SUM(L1055:L1059)</f>
        <v>1739176.8</v>
      </c>
      <c r="M1060" s="109">
        <f>SUM(M1055:M1059)</f>
        <v>2139894.69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-400717.8899999999</v>
      </c>
      <c r="R1060" s="111">
        <f>L1060/H1060</f>
        <v>117.345442277849</v>
      </c>
    </row>
    <row r="1061" spans="1:18" x14ac:dyDescent="0.55000000000000004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55000000000000004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143205.60999999999</v>
      </c>
      <c r="K1062" s="104">
        <f>นครพนม!AL151</f>
        <v>239096.02</v>
      </c>
      <c r="L1062" s="105">
        <f>นครพนม!AM151</f>
        <v>217106</v>
      </c>
      <c r="M1062" s="105">
        <f>นครพนม!AN151</f>
        <v>436767.44</v>
      </c>
      <c r="N1062" s="101"/>
      <c r="O1062" s="101"/>
      <c r="P1062" s="101"/>
      <c r="Q1062" s="93">
        <f t="shared" si="38"/>
        <v>-219661.44</v>
      </c>
      <c r="R1062" s="94">
        <f t="shared" si="39"/>
        <v>85.072884012539191</v>
      </c>
    </row>
    <row r="1063" spans="1:18" x14ac:dyDescent="0.55000000000000004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173779.1</v>
      </c>
      <c r="K1063" s="104">
        <f>นครพนม!AL152</f>
        <v>280608.82</v>
      </c>
      <c r="L1063" s="105">
        <f>นครพนม!AM152</f>
        <v>193125.15</v>
      </c>
      <c r="M1063" s="105">
        <f>นครพนม!AN152</f>
        <v>266652.38</v>
      </c>
      <c r="N1063" s="101"/>
      <c r="O1063" s="101"/>
      <c r="P1063" s="101"/>
      <c r="Q1063" s="93">
        <f t="shared" si="38"/>
        <v>-73527.23000000001</v>
      </c>
      <c r="R1063" s="94">
        <f t="shared" si="39"/>
        <v>193.9007530120482</v>
      </c>
    </row>
    <row r="1064" spans="1:18" x14ac:dyDescent="0.55000000000000004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555185.25</v>
      </c>
      <c r="K1064" s="104">
        <f>นครพนม!AL153</f>
        <v>599794.9</v>
      </c>
      <c r="L1064" s="105">
        <f>นครพนม!AM153</f>
        <v>263925.06</v>
      </c>
      <c r="M1064" s="105">
        <f>นครพนม!AN153</f>
        <v>417017.17</v>
      </c>
      <c r="N1064" s="101"/>
      <c r="O1064" s="101"/>
      <c r="P1064" s="101"/>
      <c r="Q1064" s="93">
        <f t="shared" si="38"/>
        <v>-153092.10999999999</v>
      </c>
      <c r="R1064" s="94">
        <f t="shared" si="39"/>
        <v>68.356658896658899</v>
      </c>
    </row>
    <row r="1065" spans="1:18" x14ac:dyDescent="0.55000000000000004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4758.43</v>
      </c>
      <c r="K1065" s="104">
        <f>นครพนม!AL154</f>
        <v>-66494.290000000008</v>
      </c>
      <c r="L1065" s="105">
        <f>นครพนม!AM154</f>
        <v>272200.06</v>
      </c>
      <c r="M1065" s="105">
        <f>นครพนม!AN154</f>
        <v>335351.52</v>
      </c>
      <c r="N1065" s="101"/>
      <c r="O1065" s="101"/>
      <c r="P1065" s="101"/>
      <c r="Q1065" s="93">
        <f t="shared" si="38"/>
        <v>-63151.460000000021</v>
      </c>
      <c r="R1065" s="94">
        <f t="shared" si="39"/>
        <v>150.22078366445916</v>
      </c>
    </row>
    <row r="1066" spans="1:18" s="112" customFormat="1" x14ac:dyDescent="0.55000000000000004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876928.39</v>
      </c>
      <c r="K1066" s="144">
        <f>SUM(K1061:K1065)</f>
        <v>1053005.45</v>
      </c>
      <c r="L1066" s="109">
        <f>SUM(L1061:L1065)</f>
        <v>946356.27</v>
      </c>
      <c r="M1066" s="109">
        <f>SUM(M1061:M1065)</f>
        <v>1455788.51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-509432.24</v>
      </c>
      <c r="R1066" s="111">
        <f t="shared" si="39"/>
        <v>102.6305465784622</v>
      </c>
    </row>
    <row r="1067" spans="1:18" s="112" customFormat="1" x14ac:dyDescent="0.55000000000000004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48184353.730000004</v>
      </c>
      <c r="K1067" s="183">
        <f t="shared" si="40"/>
        <v>58127753.980000012</v>
      </c>
      <c r="L1067" s="182">
        <f t="shared" si="40"/>
        <v>44531696.630000003</v>
      </c>
      <c r="M1067" s="182">
        <f t="shared" si="40"/>
        <v>50838049.149999991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-6306352.5199999884</v>
      </c>
      <c r="R1067" s="111">
        <f t="shared" si="39"/>
        <v>103.62763569048329</v>
      </c>
    </row>
    <row r="1068" spans="1:18" x14ac:dyDescent="0.55000000000000004">
      <c r="A1068" s="200"/>
      <c r="B1068" s="201"/>
      <c r="C1068" s="201"/>
      <c r="D1068" s="201"/>
      <c r="E1068" s="422" t="s">
        <v>587</v>
      </c>
      <c r="F1068" s="423"/>
      <c r="G1068" s="424"/>
      <c r="H1068" s="202"/>
      <c r="I1068" s="200"/>
      <c r="J1068" s="203">
        <f>J1067/O1067</f>
        <v>319101.68033112586</v>
      </c>
      <c r="K1068" s="204">
        <f>K1067/O1067</f>
        <v>384952.01311258285</v>
      </c>
      <c r="L1068" s="203">
        <f>L1067/O1067</f>
        <v>294911.89821192058</v>
      </c>
      <c r="M1068" s="203">
        <f>M1067/O1067</f>
        <v>336675.82218543038</v>
      </c>
      <c r="N1068" s="205"/>
      <c r="O1068" s="205"/>
      <c r="P1068" s="201"/>
      <c r="Q1068" s="93">
        <f t="shared" si="38"/>
        <v>-41763.923973509809</v>
      </c>
      <c r="R1068" s="111"/>
    </row>
    <row r="1069" spans="1:18" s="112" customFormat="1" x14ac:dyDescent="0.55000000000000004">
      <c r="A1069" s="205"/>
      <c r="B1069" s="205"/>
      <c r="C1069" s="205"/>
      <c r="D1069" s="205"/>
      <c r="E1069" s="409" t="s">
        <v>592</v>
      </c>
      <c r="F1069" s="410"/>
      <c r="G1069" s="411"/>
      <c r="H1069" s="206">
        <f>H82+H179+H433+H590+H684+H890+H1067</f>
        <v>3414136</v>
      </c>
      <c r="I1069" s="207"/>
      <c r="J1069" s="203">
        <f t="shared" ref="J1069:P1069" si="41">J82+J179+J433+J590+J684+J890+J1067</f>
        <v>413977040.01000005</v>
      </c>
      <c r="K1069" s="204">
        <f t="shared" si="41"/>
        <v>450894306.88</v>
      </c>
      <c r="L1069" s="203">
        <f t="shared" si="41"/>
        <v>385041516.21000004</v>
      </c>
      <c r="M1069" s="203">
        <f t="shared" si="41"/>
        <v>405144706.06999999</v>
      </c>
      <c r="N1069" s="208">
        <f t="shared" si="41"/>
        <v>874</v>
      </c>
      <c r="O1069" s="208">
        <f t="shared" si="41"/>
        <v>867</v>
      </c>
      <c r="P1069" s="208">
        <f t="shared" si="41"/>
        <v>7</v>
      </c>
      <c r="Q1069" s="110">
        <f>L1069-M1069</f>
        <v>-20103189.859999955</v>
      </c>
      <c r="R1069" s="111">
        <f t="shared" si="39"/>
        <v>112.77861110688035</v>
      </c>
    </row>
    <row r="1070" spans="1:18" s="112" customFormat="1" x14ac:dyDescent="0.55000000000000004">
      <c r="A1070" s="205"/>
      <c r="B1070" s="205"/>
      <c r="C1070" s="205"/>
      <c r="D1070" s="205"/>
      <c r="E1070" s="409" t="s">
        <v>593</v>
      </c>
      <c r="F1070" s="410"/>
      <c r="G1070" s="411"/>
      <c r="H1070" s="206"/>
      <c r="I1070" s="207"/>
      <c r="J1070" s="203">
        <f>J1069/O1069</f>
        <v>477482.16840830457</v>
      </c>
      <c r="K1070" s="203">
        <f>K1069/O1069</f>
        <v>520062.63769319491</v>
      </c>
      <c r="L1070" s="203">
        <f>L1069/O1069</f>
        <v>444107.86183391005</v>
      </c>
      <c r="M1070" s="203">
        <f>M1069/O1069</f>
        <v>467294.93202998844</v>
      </c>
      <c r="N1070" s="205"/>
      <c r="O1070" s="205"/>
      <c r="P1070" s="205"/>
      <c r="Q1070" s="110">
        <f>L1070-M1070</f>
        <v>-23187.070196078392</v>
      </c>
      <c r="R1070" s="111"/>
    </row>
    <row r="1073" spans="11:13" x14ac:dyDescent="0.55000000000000004">
      <c r="K1073" s="210"/>
      <c r="M1073" s="210"/>
    </row>
    <row r="1074" spans="11:13" x14ac:dyDescent="0.55000000000000004">
      <c r="K1074" s="210"/>
      <c r="M1074" s="210"/>
    </row>
    <row r="1075" spans="11:13" x14ac:dyDescent="0.55000000000000004">
      <c r="K1075" s="210"/>
      <c r="M1075" s="210"/>
    </row>
    <row r="1076" spans="11:13" x14ac:dyDescent="0.55000000000000004">
      <c r="K1076" s="210"/>
      <c r="M1076" s="210"/>
    </row>
    <row r="1077" spans="11:13" x14ac:dyDescent="0.55000000000000004">
      <c r="K1077" s="210"/>
      <c r="M1077" s="210"/>
    </row>
    <row r="1078" spans="11:13" x14ac:dyDescent="0.55000000000000004">
      <c r="K1078" s="210"/>
      <c r="M1078" s="210"/>
    </row>
    <row r="1079" spans="11:13" x14ac:dyDescent="0.55000000000000004">
      <c r="K1079" s="210"/>
      <c r="M1079" s="210"/>
    </row>
    <row r="1080" spans="11:13" x14ac:dyDescent="0.55000000000000004">
      <c r="K1080" s="210"/>
      <c r="M1080" s="210"/>
    </row>
    <row r="1081" spans="11:13" x14ac:dyDescent="0.55000000000000004">
      <c r="K1081" s="210"/>
      <c r="M1081" s="210"/>
    </row>
  </sheetData>
  <autoFilter ref="A4:WVM1070"/>
  <mergeCells count="27"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L151"/>
  <sheetViews>
    <sheetView topLeftCell="AA7" zoomScale="62" zoomScaleNormal="62" workbookViewId="0">
      <selection activeCell="AH29" sqref="AH29"/>
    </sheetView>
  </sheetViews>
  <sheetFormatPr defaultColWidth="4.875" defaultRowHeight="14.25" x14ac:dyDescent="0.2"/>
  <cols>
    <col min="1" max="1" width="6.125" style="260" bestFit="1" customWidth="1"/>
    <col min="2" max="2" width="13.25" style="260" bestFit="1" customWidth="1"/>
    <col min="3" max="3" width="8.25" style="260" bestFit="1" customWidth="1"/>
    <col min="4" max="5" width="27.375" style="260" bestFit="1" customWidth="1"/>
    <col min="6" max="8" width="27.375" style="243"/>
    <col min="9" max="11" width="27.375" style="249"/>
    <col min="12" max="16" width="27.375" style="244"/>
    <col min="17" max="20" width="27.375" style="249"/>
    <col min="21" max="26" width="27.375" style="40"/>
    <col min="27" max="32" width="27.375" style="245"/>
    <col min="33" max="33" width="15.125" style="262" bestFit="1" customWidth="1"/>
    <col min="34" max="34" width="15.75" style="275" bestFit="1" customWidth="1"/>
    <col min="35" max="35" width="14" style="264" bestFit="1" customWidth="1"/>
    <col min="36" max="36" width="15.875" style="276" bestFit="1" customWidth="1"/>
    <col min="37" max="37" width="16.625" style="277" bestFit="1" customWidth="1"/>
    <col min="38" max="38" width="14.875" style="264" bestFit="1" customWidth="1"/>
    <col min="39" max="16384" width="4.875" style="268"/>
  </cols>
  <sheetData>
    <row r="1" spans="1:38" x14ac:dyDescent="0.2">
      <c r="E1" s="260" t="s">
        <v>2457</v>
      </c>
      <c r="F1" s="325" t="s">
        <v>2463</v>
      </c>
      <c r="G1" s="325" t="s">
        <v>2465</v>
      </c>
      <c r="H1" s="325" t="s">
        <v>2467</v>
      </c>
      <c r="I1" s="326" t="s">
        <v>2469</v>
      </c>
      <c r="J1" s="326" t="s">
        <v>2471</v>
      </c>
      <c r="K1" s="326" t="s">
        <v>2473</v>
      </c>
      <c r="L1" s="327" t="s">
        <v>2475</v>
      </c>
      <c r="M1" s="327" t="s">
        <v>2477</v>
      </c>
      <c r="N1" s="327" t="s">
        <v>2479</v>
      </c>
      <c r="O1" s="327" t="s">
        <v>2481</v>
      </c>
      <c r="P1" s="327" t="s">
        <v>2483</v>
      </c>
      <c r="Q1" s="326" t="s">
        <v>2485</v>
      </c>
      <c r="R1" s="326" t="s">
        <v>2487</v>
      </c>
      <c r="S1" s="326" t="s">
        <v>2489</v>
      </c>
      <c r="T1" s="326" t="s">
        <v>2491</v>
      </c>
      <c r="U1" s="328" t="s">
        <v>2493</v>
      </c>
      <c r="V1" s="328" t="s">
        <v>2495</v>
      </c>
      <c r="W1" s="328" t="s">
        <v>2497</v>
      </c>
      <c r="X1" s="328" t="s">
        <v>2499</v>
      </c>
      <c r="Y1" s="328" t="s">
        <v>2501</v>
      </c>
      <c r="Z1" s="328" t="s">
        <v>2503</v>
      </c>
      <c r="AA1" s="329" t="s">
        <v>2505</v>
      </c>
      <c r="AB1" s="329" t="s">
        <v>2507</v>
      </c>
      <c r="AC1" s="329" t="s">
        <v>2509</v>
      </c>
      <c r="AD1" s="329" t="s">
        <v>2511</v>
      </c>
      <c r="AE1" s="329" t="s">
        <v>2513</v>
      </c>
      <c r="AF1" s="329" t="s">
        <v>2515</v>
      </c>
      <c r="AG1" s="262" t="s">
        <v>6</v>
      </c>
      <c r="AH1" s="263" t="s">
        <v>7</v>
      </c>
      <c r="AI1" s="264" t="s">
        <v>8</v>
      </c>
      <c r="AJ1" s="265" t="s">
        <v>9</v>
      </c>
      <c r="AK1" s="266" t="s">
        <v>10</v>
      </c>
      <c r="AL1" s="267" t="s">
        <v>11</v>
      </c>
    </row>
    <row r="2" spans="1:38" x14ac:dyDescent="0.2">
      <c r="E2" s="260" t="s">
        <v>2458</v>
      </c>
      <c r="F2" s="325" t="s">
        <v>2464</v>
      </c>
      <c r="G2" s="325" t="s">
        <v>2466</v>
      </c>
      <c r="H2" s="325" t="s">
        <v>2468</v>
      </c>
      <c r="I2" s="326" t="s">
        <v>2470</v>
      </c>
      <c r="J2" s="326" t="s">
        <v>2472</v>
      </c>
      <c r="K2" s="326" t="s">
        <v>2474</v>
      </c>
      <c r="L2" s="327" t="s">
        <v>2476</v>
      </c>
      <c r="M2" s="327" t="s">
        <v>2478</v>
      </c>
      <c r="N2" s="327" t="s">
        <v>2480</v>
      </c>
      <c r="O2" s="327" t="s">
        <v>2482</v>
      </c>
      <c r="P2" s="327" t="s">
        <v>2484</v>
      </c>
      <c r="Q2" s="326" t="s">
        <v>2486</v>
      </c>
      <c r="R2" s="326" t="s">
        <v>2488</v>
      </c>
      <c r="S2" s="326" t="s">
        <v>2490</v>
      </c>
      <c r="T2" s="326" t="s">
        <v>2492</v>
      </c>
      <c r="U2" s="328" t="s">
        <v>2494</v>
      </c>
      <c r="V2" s="328" t="s">
        <v>2496</v>
      </c>
      <c r="W2" s="328" t="s">
        <v>2498</v>
      </c>
      <c r="X2" s="328" t="s">
        <v>2500</v>
      </c>
      <c r="Y2" s="328" t="s">
        <v>2502</v>
      </c>
      <c r="Z2" s="328" t="s">
        <v>2504</v>
      </c>
      <c r="AA2" s="329" t="s">
        <v>2506</v>
      </c>
      <c r="AB2" s="329" t="s">
        <v>2508</v>
      </c>
      <c r="AC2" s="329" t="s">
        <v>2510</v>
      </c>
      <c r="AD2" s="329" t="s">
        <v>2512</v>
      </c>
      <c r="AE2" s="329" t="s">
        <v>2514</v>
      </c>
      <c r="AF2" s="329" t="s">
        <v>2516</v>
      </c>
    </row>
    <row r="3" spans="1:38" x14ac:dyDescent="0.2">
      <c r="E3" s="260" t="s">
        <v>2459</v>
      </c>
      <c r="F3" s="330">
        <v>23500054.43</v>
      </c>
      <c r="G3" s="330">
        <v>891336.1</v>
      </c>
      <c r="H3" s="330">
        <v>3949688.44</v>
      </c>
      <c r="I3" s="331">
        <v>57657231.710000001</v>
      </c>
      <c r="J3" s="331">
        <v>28832550.18</v>
      </c>
      <c r="K3" s="331">
        <v>73999</v>
      </c>
      <c r="L3" s="332">
        <v>110755</v>
      </c>
      <c r="M3" s="332">
        <v>1215110.72</v>
      </c>
      <c r="N3" s="332">
        <v>79800</v>
      </c>
      <c r="O3" s="332">
        <v>11226976.68</v>
      </c>
      <c r="P3" s="332">
        <v>1014601.27</v>
      </c>
      <c r="Q3" s="331">
        <v>55159</v>
      </c>
      <c r="R3" s="331">
        <v>-5899634.4400000004</v>
      </c>
      <c r="S3" s="331">
        <v>-4057379.86</v>
      </c>
      <c r="T3" s="331">
        <v>123910812.33</v>
      </c>
      <c r="U3" s="333">
        <v>529.17999999999995</v>
      </c>
      <c r="V3" s="333">
        <v>18666348.789999999</v>
      </c>
      <c r="W3" s="333">
        <v>214201.49</v>
      </c>
      <c r="X3" s="333">
        <v>6292.99</v>
      </c>
      <c r="Y3" s="333">
        <v>8620929.5999999996</v>
      </c>
      <c r="Z3" s="333">
        <v>804896.22</v>
      </c>
      <c r="AA3" s="334">
        <v>14117952.1</v>
      </c>
      <c r="AB3" s="334">
        <v>580</v>
      </c>
      <c r="AC3" s="334">
        <v>25412</v>
      </c>
      <c r="AD3" s="334">
        <v>9215687.8399999999</v>
      </c>
      <c r="AE3" s="334">
        <v>2590963.77</v>
      </c>
      <c r="AF3" s="334">
        <v>184520</v>
      </c>
      <c r="AG3" s="262">
        <f t="shared" ref="AG3:AL3" si="0">SUM(AG4:AG71)</f>
        <v>28341078.969999991</v>
      </c>
      <c r="AH3" s="269">
        <f t="shared" si="0"/>
        <v>13647243.670000002</v>
      </c>
      <c r="AI3" s="264">
        <f t="shared" si="0"/>
        <v>14693835.300000004</v>
      </c>
      <c r="AJ3" s="270">
        <f t="shared" si="0"/>
        <v>28313198.270000003</v>
      </c>
      <c r="AK3" s="271">
        <f t="shared" si="0"/>
        <v>26135115.70999999</v>
      </c>
      <c r="AL3" s="264">
        <f t="shared" si="0"/>
        <v>2178082.56</v>
      </c>
    </row>
    <row r="4" spans="1:38" x14ac:dyDescent="0.2">
      <c r="E4" s="260" t="s">
        <v>2460</v>
      </c>
      <c r="F4" s="325"/>
      <c r="G4" s="325"/>
      <c r="H4" s="325"/>
      <c r="I4" s="331">
        <v>507220.57</v>
      </c>
      <c r="J4" s="331">
        <v>4</v>
      </c>
      <c r="K4" s="326"/>
      <c r="L4" s="327"/>
      <c r="M4" s="327"/>
      <c r="N4" s="327"/>
      <c r="O4" s="327"/>
      <c r="P4" s="327"/>
      <c r="Q4" s="326"/>
      <c r="R4" s="326"/>
      <c r="S4" s="331">
        <v>-5074713.2</v>
      </c>
      <c r="T4" s="331">
        <v>5588934.4400000004</v>
      </c>
      <c r="U4" s="328"/>
      <c r="V4" s="328"/>
      <c r="W4" s="328"/>
      <c r="X4" s="328"/>
      <c r="Y4" s="333">
        <v>151026.5</v>
      </c>
      <c r="Z4" s="328"/>
      <c r="AA4" s="334">
        <v>151026.5</v>
      </c>
      <c r="AB4" s="329"/>
      <c r="AC4" s="329"/>
      <c r="AD4" s="329"/>
      <c r="AE4" s="334">
        <v>6996.67</v>
      </c>
      <c r="AF4" s="329"/>
      <c r="AG4" s="262">
        <f t="shared" ref="AG4:AG35" si="1">SUM(F4:H4)</f>
        <v>0</v>
      </c>
      <c r="AH4" s="269">
        <f t="shared" ref="AH4:AH35" si="2">SUM(L4:P4)</f>
        <v>0</v>
      </c>
      <c r="AI4" s="264">
        <f>AG4-AH4</f>
        <v>0</v>
      </c>
      <c r="AJ4" s="270">
        <f>SUM(U4:Z4)</f>
        <v>151026.5</v>
      </c>
      <c r="AK4" s="279">
        <f>SUM(AA4:AF4)</f>
        <v>158023.17000000001</v>
      </c>
      <c r="AL4" s="264">
        <f>AJ4-AK4</f>
        <v>-6996.6700000000128</v>
      </c>
    </row>
    <row r="5" spans="1:38" x14ac:dyDescent="0.2">
      <c r="E5" s="260" t="s">
        <v>2461</v>
      </c>
      <c r="F5" s="330">
        <v>11656.28</v>
      </c>
      <c r="G5" s="325"/>
      <c r="H5" s="325"/>
      <c r="I5" s="331">
        <v>518517.44</v>
      </c>
      <c r="J5" s="331">
        <v>3</v>
      </c>
      <c r="K5" s="326"/>
      <c r="L5" s="327"/>
      <c r="M5" s="327"/>
      <c r="N5" s="327"/>
      <c r="O5" s="332">
        <v>13200</v>
      </c>
      <c r="P5" s="327"/>
      <c r="Q5" s="326"/>
      <c r="R5" s="326"/>
      <c r="S5" s="331">
        <v>-1596232.72</v>
      </c>
      <c r="T5" s="331">
        <v>2129382.7599999998</v>
      </c>
      <c r="U5" s="328"/>
      <c r="V5" s="328"/>
      <c r="W5" s="328"/>
      <c r="X5" s="328"/>
      <c r="Y5" s="333">
        <v>145080</v>
      </c>
      <c r="Z5" s="333">
        <v>165107.5</v>
      </c>
      <c r="AA5" s="334">
        <v>263236.5</v>
      </c>
      <c r="AB5" s="329"/>
      <c r="AC5" s="329"/>
      <c r="AD5" s="334">
        <v>46951</v>
      </c>
      <c r="AE5" s="334">
        <v>16173.32</v>
      </c>
      <c r="AF5" s="329"/>
      <c r="AG5" s="262">
        <f t="shared" si="1"/>
        <v>11656.28</v>
      </c>
      <c r="AH5" s="269">
        <f t="shared" si="2"/>
        <v>13200</v>
      </c>
      <c r="AI5" s="264">
        <f t="shared" ref="AI5:AI68" si="3">AG5-AH5</f>
        <v>-1543.7199999999993</v>
      </c>
      <c r="AJ5" s="270">
        <f t="shared" ref="AJ5:AJ68" si="4">SUM(U5:Z5)</f>
        <v>310187.5</v>
      </c>
      <c r="AK5" s="279">
        <f t="shared" ref="AK5:AK68" si="5">SUM(AA5:AF5)</f>
        <v>326360.82</v>
      </c>
      <c r="AL5" s="264">
        <f t="shared" ref="AL5:AL69" si="6">AJ5-AK5</f>
        <v>-16173.320000000007</v>
      </c>
    </row>
    <row r="6" spans="1:38" x14ac:dyDescent="0.2">
      <c r="E6" s="260" t="s">
        <v>2462</v>
      </c>
      <c r="F6" s="330">
        <v>5120</v>
      </c>
      <c r="G6" s="325"/>
      <c r="H6" s="325"/>
      <c r="I6" s="331">
        <v>5166227.79</v>
      </c>
      <c r="J6" s="331">
        <v>20067.73</v>
      </c>
      <c r="K6" s="326"/>
      <c r="L6" s="327"/>
      <c r="M6" s="327"/>
      <c r="N6" s="327"/>
      <c r="O6" s="332">
        <v>5120</v>
      </c>
      <c r="P6" s="327"/>
      <c r="Q6" s="326"/>
      <c r="R6" s="326"/>
      <c r="S6" s="331">
        <v>1603009.27</v>
      </c>
      <c r="T6" s="326"/>
      <c r="U6" s="328"/>
      <c r="V6" s="328"/>
      <c r="W6" s="328"/>
      <c r="X6" s="328"/>
      <c r="Y6" s="333">
        <v>380147.65</v>
      </c>
      <c r="Z6" s="333">
        <v>63708</v>
      </c>
      <c r="AA6" s="334">
        <v>412107.65</v>
      </c>
      <c r="AB6" s="329"/>
      <c r="AC6" s="334">
        <v>6748</v>
      </c>
      <c r="AD6" s="334">
        <v>27160</v>
      </c>
      <c r="AE6" s="334">
        <v>35543.06</v>
      </c>
      <c r="AF6" s="329"/>
      <c r="AG6" s="262">
        <f t="shared" si="1"/>
        <v>5120</v>
      </c>
      <c r="AH6" s="269">
        <f t="shared" si="2"/>
        <v>5120</v>
      </c>
      <c r="AI6" s="264">
        <f t="shared" si="3"/>
        <v>0</v>
      </c>
      <c r="AJ6" s="270">
        <f t="shared" si="4"/>
        <v>443855.65</v>
      </c>
      <c r="AK6" s="279">
        <f t="shared" si="5"/>
        <v>481558.71</v>
      </c>
      <c r="AL6" s="264">
        <f t="shared" si="6"/>
        <v>-37703.06</v>
      </c>
    </row>
    <row r="7" spans="1:38" x14ac:dyDescent="0.2">
      <c r="F7" s="330"/>
      <c r="G7" s="325"/>
      <c r="H7" s="325"/>
      <c r="I7" s="331"/>
      <c r="J7" s="331"/>
      <c r="K7" s="326"/>
      <c r="L7" s="327"/>
      <c r="M7" s="327"/>
      <c r="N7" s="327"/>
      <c r="O7" s="332"/>
      <c r="P7" s="327"/>
      <c r="Q7" s="326"/>
      <c r="R7" s="326"/>
      <c r="S7" s="331"/>
      <c r="T7" s="326"/>
      <c r="U7" s="328"/>
      <c r="V7" s="328"/>
      <c r="W7" s="328"/>
      <c r="X7" s="328"/>
      <c r="Y7" s="333"/>
      <c r="Z7" s="333"/>
      <c r="AA7" s="334"/>
      <c r="AB7" s="329"/>
      <c r="AC7" s="334"/>
      <c r="AD7" s="334"/>
      <c r="AE7" s="334"/>
      <c r="AF7" s="329"/>
      <c r="AG7" s="262">
        <f t="shared" si="1"/>
        <v>0</v>
      </c>
      <c r="AH7" s="269">
        <f t="shared" si="2"/>
        <v>0</v>
      </c>
      <c r="AI7" s="264">
        <f t="shared" si="3"/>
        <v>0</v>
      </c>
      <c r="AJ7" s="270">
        <f t="shared" si="4"/>
        <v>0</v>
      </c>
      <c r="AK7" s="279">
        <f t="shared" si="5"/>
        <v>0</v>
      </c>
      <c r="AL7" s="264">
        <f t="shared" si="6"/>
        <v>0</v>
      </c>
    </row>
    <row r="8" spans="1:38" x14ac:dyDescent="0.2">
      <c r="F8" s="330"/>
      <c r="G8" s="325"/>
      <c r="H8" s="325"/>
      <c r="I8" s="331"/>
      <c r="J8" s="331"/>
      <c r="K8" s="326"/>
      <c r="L8" s="327"/>
      <c r="M8" s="327"/>
      <c r="N8" s="327"/>
      <c r="O8" s="332"/>
      <c r="P8" s="327"/>
      <c r="Q8" s="326"/>
      <c r="R8" s="326"/>
      <c r="S8" s="331"/>
      <c r="T8" s="326"/>
      <c r="U8" s="328"/>
      <c r="V8" s="328"/>
      <c r="W8" s="328"/>
      <c r="X8" s="328"/>
      <c r="Y8" s="333"/>
      <c r="Z8" s="333"/>
      <c r="AA8" s="334"/>
      <c r="AB8" s="329"/>
      <c r="AC8" s="334"/>
      <c r="AD8" s="334"/>
      <c r="AE8" s="334"/>
      <c r="AF8" s="329"/>
      <c r="AG8" s="262">
        <f t="shared" si="1"/>
        <v>0</v>
      </c>
      <c r="AH8" s="269">
        <f t="shared" si="2"/>
        <v>0</v>
      </c>
      <c r="AI8" s="264">
        <f t="shared" si="3"/>
        <v>0</v>
      </c>
      <c r="AJ8" s="270">
        <f t="shared" si="4"/>
        <v>0</v>
      </c>
      <c r="AK8" s="279">
        <f t="shared" si="5"/>
        <v>0</v>
      </c>
      <c r="AL8" s="264">
        <f t="shared" si="6"/>
        <v>0</v>
      </c>
    </row>
    <row r="9" spans="1:38" x14ac:dyDescent="0.2">
      <c r="F9" s="330"/>
      <c r="G9" s="325"/>
      <c r="H9" s="325"/>
      <c r="I9" s="331"/>
      <c r="J9" s="331"/>
      <c r="K9" s="326"/>
      <c r="L9" s="327"/>
      <c r="M9" s="327"/>
      <c r="N9" s="327"/>
      <c r="O9" s="332"/>
      <c r="P9" s="327"/>
      <c r="Q9" s="326"/>
      <c r="R9" s="326"/>
      <c r="S9" s="331"/>
      <c r="T9" s="326"/>
      <c r="U9" s="328"/>
      <c r="V9" s="328"/>
      <c r="W9" s="328"/>
      <c r="X9" s="328"/>
      <c r="Y9" s="333"/>
      <c r="Z9" s="333"/>
      <c r="AA9" s="334"/>
      <c r="AB9" s="329"/>
      <c r="AC9" s="334"/>
      <c r="AD9" s="334"/>
      <c r="AE9" s="334"/>
      <c r="AF9" s="329"/>
      <c r="AG9" s="262">
        <f t="shared" si="1"/>
        <v>0</v>
      </c>
      <c r="AH9" s="269">
        <f t="shared" si="2"/>
        <v>0</v>
      </c>
      <c r="AI9" s="264">
        <f t="shared" si="3"/>
        <v>0</v>
      </c>
      <c r="AJ9" s="270">
        <f t="shared" si="4"/>
        <v>0</v>
      </c>
      <c r="AK9" s="279">
        <f t="shared" si="5"/>
        <v>0</v>
      </c>
      <c r="AL9" s="264">
        <f t="shared" si="6"/>
        <v>0</v>
      </c>
    </row>
    <row r="10" spans="1:38" x14ac:dyDescent="0.2">
      <c r="A10" s="260" t="s">
        <v>173</v>
      </c>
      <c r="B10" s="260" t="s">
        <v>174</v>
      </c>
      <c r="C10" s="260">
        <v>9017</v>
      </c>
      <c r="D10" s="260" t="s">
        <v>179</v>
      </c>
      <c r="E10" s="260" t="s">
        <v>179</v>
      </c>
      <c r="F10" s="330">
        <v>862211.43</v>
      </c>
      <c r="G10" s="330">
        <v>177140</v>
      </c>
      <c r="H10" s="330">
        <v>82814.13</v>
      </c>
      <c r="I10" s="331">
        <v>276021.65999999997</v>
      </c>
      <c r="J10" s="331">
        <v>463696.49</v>
      </c>
      <c r="K10" s="326"/>
      <c r="L10" s="327"/>
      <c r="M10" s="332">
        <v>11373.25</v>
      </c>
      <c r="N10" s="327"/>
      <c r="O10" s="332">
        <v>380478</v>
      </c>
      <c r="P10" s="332">
        <v>2613.5300000000002</v>
      </c>
      <c r="Q10" s="326"/>
      <c r="R10" s="326"/>
      <c r="S10" s="326"/>
      <c r="T10" s="331">
        <v>2551638.71</v>
      </c>
      <c r="U10" s="328"/>
      <c r="V10" s="333">
        <v>371635.72</v>
      </c>
      <c r="W10" s="328"/>
      <c r="X10" s="328"/>
      <c r="Y10" s="333">
        <v>205188.6</v>
      </c>
      <c r="Z10" s="333">
        <v>6000</v>
      </c>
      <c r="AA10" s="334">
        <v>382194.6</v>
      </c>
      <c r="AB10" s="329"/>
      <c r="AC10" s="329"/>
      <c r="AD10" s="334">
        <v>325598.01</v>
      </c>
      <c r="AE10" s="334">
        <v>65517.98</v>
      </c>
      <c r="AF10" s="334">
        <v>84770</v>
      </c>
      <c r="AG10" s="262">
        <f t="shared" si="1"/>
        <v>1122165.56</v>
      </c>
      <c r="AH10" s="269">
        <f t="shared" si="2"/>
        <v>394464.78</v>
      </c>
      <c r="AI10" s="264">
        <f t="shared" si="3"/>
        <v>727700.78</v>
      </c>
      <c r="AJ10" s="270">
        <f t="shared" si="4"/>
        <v>582824.31999999995</v>
      </c>
      <c r="AK10" s="279">
        <f t="shared" si="5"/>
        <v>858080.59</v>
      </c>
      <c r="AL10" s="264">
        <f t="shared" si="6"/>
        <v>-275256.27</v>
      </c>
    </row>
    <row r="11" spans="1:38" x14ac:dyDescent="0.2">
      <c r="A11" s="260" t="s">
        <v>173</v>
      </c>
      <c r="B11" s="260" t="s">
        <v>174</v>
      </c>
      <c r="C11" s="260">
        <v>4386</v>
      </c>
      <c r="D11" s="260" t="s">
        <v>181</v>
      </c>
      <c r="E11" s="260" t="s">
        <v>181</v>
      </c>
      <c r="F11" s="330">
        <v>167760.25</v>
      </c>
      <c r="G11" s="330">
        <v>54058</v>
      </c>
      <c r="H11" s="330">
        <v>230957.33</v>
      </c>
      <c r="I11" s="331">
        <v>2190039.44</v>
      </c>
      <c r="J11" s="331">
        <v>919051.99</v>
      </c>
      <c r="K11" s="326"/>
      <c r="L11" s="327"/>
      <c r="M11" s="332">
        <v>20000</v>
      </c>
      <c r="N11" s="327"/>
      <c r="O11" s="332">
        <v>290000</v>
      </c>
      <c r="P11" s="327"/>
      <c r="Q11" s="326"/>
      <c r="R11" s="326"/>
      <c r="S11" s="331">
        <v>31235.1</v>
      </c>
      <c r="T11" s="331">
        <v>2241809.08</v>
      </c>
      <c r="U11" s="328"/>
      <c r="V11" s="333">
        <v>77675.94</v>
      </c>
      <c r="W11" s="328"/>
      <c r="X11" s="333">
        <v>0.04</v>
      </c>
      <c r="Y11" s="333">
        <v>145190</v>
      </c>
      <c r="Z11" s="333">
        <v>527000</v>
      </c>
      <c r="AA11" s="334">
        <v>238824</v>
      </c>
      <c r="AB11" s="334">
        <v>580</v>
      </c>
      <c r="AC11" s="329"/>
      <c r="AD11" s="334">
        <v>82953.31</v>
      </c>
      <c r="AE11" s="334">
        <v>75965.039999999994</v>
      </c>
      <c r="AF11" s="334">
        <v>48000</v>
      </c>
      <c r="AG11" s="262">
        <f t="shared" si="1"/>
        <v>452775.57999999996</v>
      </c>
      <c r="AH11" s="269">
        <f t="shared" si="2"/>
        <v>310000</v>
      </c>
      <c r="AI11" s="264">
        <f t="shared" si="3"/>
        <v>142775.57999999996</v>
      </c>
      <c r="AJ11" s="270">
        <f t="shared" si="4"/>
        <v>749865.98</v>
      </c>
      <c r="AK11" s="279">
        <f t="shared" si="5"/>
        <v>446322.35</v>
      </c>
      <c r="AL11" s="264">
        <f t="shared" si="6"/>
        <v>303543.63</v>
      </c>
    </row>
    <row r="12" spans="1:38" x14ac:dyDescent="0.2">
      <c r="A12" s="260" t="s">
        <v>173</v>
      </c>
      <c r="B12" s="260" t="s">
        <v>174</v>
      </c>
      <c r="C12" s="260">
        <v>3088</v>
      </c>
      <c r="D12" s="260" t="s">
        <v>183</v>
      </c>
      <c r="E12" s="260" t="s">
        <v>183</v>
      </c>
      <c r="F12" s="330">
        <v>224271.02</v>
      </c>
      <c r="G12" s="330">
        <v>33600</v>
      </c>
      <c r="H12" s="330">
        <v>40745.22</v>
      </c>
      <c r="I12" s="331">
        <v>1059632.3999999999</v>
      </c>
      <c r="J12" s="331">
        <v>821028.59</v>
      </c>
      <c r="K12" s="326"/>
      <c r="L12" s="332">
        <v>0</v>
      </c>
      <c r="M12" s="332">
        <v>25025.62</v>
      </c>
      <c r="N12" s="327"/>
      <c r="O12" s="332">
        <v>50000</v>
      </c>
      <c r="P12" s="332">
        <v>0</v>
      </c>
      <c r="Q12" s="326"/>
      <c r="R12" s="326"/>
      <c r="S12" s="326"/>
      <c r="T12" s="331">
        <v>-1390481.55</v>
      </c>
      <c r="U12" s="328"/>
      <c r="V12" s="333">
        <v>260030.09</v>
      </c>
      <c r="W12" s="333">
        <v>261.49</v>
      </c>
      <c r="X12" s="328"/>
      <c r="Y12" s="333">
        <v>97200</v>
      </c>
      <c r="Z12" s="333">
        <v>500</v>
      </c>
      <c r="AA12" s="334">
        <v>285217</v>
      </c>
      <c r="AB12" s="329"/>
      <c r="AC12" s="334">
        <v>13072</v>
      </c>
      <c r="AD12" s="334">
        <v>521843.20000000001</v>
      </c>
      <c r="AE12" s="334">
        <v>55926.66</v>
      </c>
      <c r="AF12" s="329"/>
      <c r="AG12" s="262">
        <f t="shared" si="1"/>
        <v>298616.24</v>
      </c>
      <c r="AH12" s="269">
        <f t="shared" si="2"/>
        <v>75025.62</v>
      </c>
      <c r="AI12" s="264">
        <f t="shared" si="3"/>
        <v>223590.62</v>
      </c>
      <c r="AJ12" s="270">
        <f t="shared" si="4"/>
        <v>357991.57999999996</v>
      </c>
      <c r="AK12" s="279">
        <f t="shared" si="5"/>
        <v>876058.86</v>
      </c>
      <c r="AL12" s="264">
        <f t="shared" si="6"/>
        <v>-518067.28</v>
      </c>
    </row>
    <row r="13" spans="1:38" x14ac:dyDescent="0.2">
      <c r="A13" s="260" t="s">
        <v>173</v>
      </c>
      <c r="B13" s="260" t="s">
        <v>174</v>
      </c>
      <c r="C13" s="260">
        <v>2345</v>
      </c>
      <c r="D13" s="260" t="s">
        <v>185</v>
      </c>
      <c r="E13" s="260" t="s">
        <v>185</v>
      </c>
      <c r="F13" s="330">
        <v>1157389.45</v>
      </c>
      <c r="G13" s="330">
        <v>0</v>
      </c>
      <c r="H13" s="330">
        <v>63303.81</v>
      </c>
      <c r="I13" s="331">
        <v>417769.27</v>
      </c>
      <c r="J13" s="331">
        <v>520838.08</v>
      </c>
      <c r="K13" s="326"/>
      <c r="L13" s="327"/>
      <c r="M13" s="332">
        <v>60530</v>
      </c>
      <c r="N13" s="327"/>
      <c r="O13" s="332">
        <v>-112413.09</v>
      </c>
      <c r="P13" s="327"/>
      <c r="Q13" s="326"/>
      <c r="R13" s="326"/>
      <c r="S13" s="331">
        <v>609027.9</v>
      </c>
      <c r="T13" s="331">
        <v>1997230.39</v>
      </c>
      <c r="U13" s="328"/>
      <c r="V13" s="333">
        <v>164630.35</v>
      </c>
      <c r="W13" s="328"/>
      <c r="X13" s="328"/>
      <c r="Y13" s="333">
        <v>122875</v>
      </c>
      <c r="Z13" s="328"/>
      <c r="AA13" s="334">
        <v>214395</v>
      </c>
      <c r="AB13" s="329"/>
      <c r="AC13" s="329"/>
      <c r="AD13" s="334">
        <v>152075</v>
      </c>
      <c r="AE13" s="334">
        <v>62152.12</v>
      </c>
      <c r="AF13" s="329"/>
      <c r="AG13" s="262">
        <f t="shared" si="1"/>
        <v>1220693.26</v>
      </c>
      <c r="AH13" s="269">
        <f t="shared" si="2"/>
        <v>-51883.09</v>
      </c>
      <c r="AI13" s="264">
        <f t="shared" si="3"/>
        <v>1272576.3500000001</v>
      </c>
      <c r="AJ13" s="270">
        <f t="shared" si="4"/>
        <v>287505.34999999998</v>
      </c>
      <c r="AK13" s="279">
        <f t="shared" si="5"/>
        <v>428622.12</v>
      </c>
      <c r="AL13" s="264">
        <f t="shared" si="6"/>
        <v>-141116.77000000002</v>
      </c>
    </row>
    <row r="14" spans="1:38" s="272" customFormat="1" x14ac:dyDescent="0.2">
      <c r="A14" s="260" t="s">
        <v>173</v>
      </c>
      <c r="B14" s="260" t="s">
        <v>174</v>
      </c>
      <c r="C14" s="260">
        <v>6935</v>
      </c>
      <c r="D14" s="260" t="s">
        <v>187</v>
      </c>
      <c r="E14" s="260" t="s">
        <v>187</v>
      </c>
      <c r="F14" s="330">
        <v>483853.13</v>
      </c>
      <c r="G14" s="330">
        <v>0</v>
      </c>
      <c r="H14" s="330">
        <v>117093.88</v>
      </c>
      <c r="I14" s="331">
        <v>554204.78</v>
      </c>
      <c r="J14" s="331">
        <v>403437.37</v>
      </c>
      <c r="K14" s="326"/>
      <c r="L14" s="332">
        <v>-42460</v>
      </c>
      <c r="M14" s="332">
        <v>7819</v>
      </c>
      <c r="N14" s="327"/>
      <c r="O14" s="332">
        <v>253070.42</v>
      </c>
      <c r="P14" s="332">
        <v>0</v>
      </c>
      <c r="Q14" s="326"/>
      <c r="R14" s="326"/>
      <c r="S14" s="331">
        <v>373660.86</v>
      </c>
      <c r="T14" s="331">
        <v>2502473.91</v>
      </c>
      <c r="U14" s="328"/>
      <c r="V14" s="333">
        <v>266979.5</v>
      </c>
      <c r="W14" s="328"/>
      <c r="X14" s="328"/>
      <c r="Y14" s="333">
        <v>247127.4</v>
      </c>
      <c r="Z14" s="328"/>
      <c r="AA14" s="334">
        <v>391816.4</v>
      </c>
      <c r="AB14" s="329"/>
      <c r="AC14" s="329"/>
      <c r="AD14" s="334">
        <v>365730.52</v>
      </c>
      <c r="AE14" s="334">
        <v>56931.86</v>
      </c>
      <c r="AF14" s="329"/>
      <c r="AG14" s="262">
        <f t="shared" si="1"/>
        <v>600947.01</v>
      </c>
      <c r="AH14" s="269">
        <f t="shared" si="2"/>
        <v>218429.42</v>
      </c>
      <c r="AI14" s="264">
        <f t="shared" si="3"/>
        <v>382517.58999999997</v>
      </c>
      <c r="AJ14" s="270">
        <f t="shared" si="4"/>
        <v>514106.9</v>
      </c>
      <c r="AK14" s="279">
        <f t="shared" si="5"/>
        <v>814478.78</v>
      </c>
      <c r="AL14" s="264">
        <f t="shared" si="6"/>
        <v>-300371.88</v>
      </c>
    </row>
    <row r="15" spans="1:38" x14ac:dyDescent="0.2">
      <c r="A15" s="260" t="s">
        <v>173</v>
      </c>
      <c r="B15" s="260" t="s">
        <v>174</v>
      </c>
      <c r="C15" s="260">
        <v>5524</v>
      </c>
      <c r="D15" s="260" t="s">
        <v>189</v>
      </c>
      <c r="E15" s="260" t="s">
        <v>189</v>
      </c>
      <c r="F15" s="330">
        <v>787745.53</v>
      </c>
      <c r="G15" s="325"/>
      <c r="H15" s="330">
        <v>278153.40000000002</v>
      </c>
      <c r="I15" s="331">
        <v>363586.58</v>
      </c>
      <c r="J15" s="331">
        <v>346101.85</v>
      </c>
      <c r="K15" s="326"/>
      <c r="L15" s="327"/>
      <c r="M15" s="332">
        <v>20439.740000000002</v>
      </c>
      <c r="N15" s="327"/>
      <c r="O15" s="332">
        <v>188345</v>
      </c>
      <c r="P15" s="332">
        <v>905.98</v>
      </c>
      <c r="Q15" s="326"/>
      <c r="R15" s="326"/>
      <c r="S15" s="331">
        <v>27440</v>
      </c>
      <c r="T15" s="331">
        <v>2525004.41</v>
      </c>
      <c r="U15" s="328"/>
      <c r="V15" s="333">
        <v>72059.64</v>
      </c>
      <c r="W15" s="328"/>
      <c r="X15" s="328"/>
      <c r="Y15" s="333">
        <v>230355.20000000001</v>
      </c>
      <c r="Z15" s="328"/>
      <c r="AA15" s="334">
        <v>311117.2</v>
      </c>
      <c r="AB15" s="329"/>
      <c r="AC15" s="329"/>
      <c r="AD15" s="334">
        <v>120310.37</v>
      </c>
      <c r="AE15" s="334">
        <v>60809.79</v>
      </c>
      <c r="AF15" s="329"/>
      <c r="AG15" s="262">
        <f t="shared" si="1"/>
        <v>1065898.9300000002</v>
      </c>
      <c r="AH15" s="269">
        <f t="shared" si="2"/>
        <v>209690.72</v>
      </c>
      <c r="AI15" s="264">
        <f t="shared" si="3"/>
        <v>856208.2100000002</v>
      </c>
      <c r="AJ15" s="270">
        <f t="shared" si="4"/>
        <v>302414.84000000003</v>
      </c>
      <c r="AK15" s="279">
        <f t="shared" si="5"/>
        <v>492237.36</v>
      </c>
      <c r="AL15" s="264">
        <f t="shared" si="6"/>
        <v>-189822.51999999996</v>
      </c>
    </row>
    <row r="16" spans="1:38" x14ac:dyDescent="0.2">
      <c r="A16" s="260" t="s">
        <v>173</v>
      </c>
      <c r="B16" s="260" t="s">
        <v>174</v>
      </c>
      <c r="C16" s="260">
        <v>5657</v>
      </c>
      <c r="D16" s="260" t="s">
        <v>191</v>
      </c>
      <c r="E16" s="260" t="s">
        <v>191</v>
      </c>
      <c r="F16" s="330">
        <v>290515.96000000002</v>
      </c>
      <c r="G16" s="330">
        <v>59800</v>
      </c>
      <c r="H16" s="330">
        <v>127344.66</v>
      </c>
      <c r="I16" s="331">
        <v>267025.05</v>
      </c>
      <c r="J16" s="331">
        <v>731656.61</v>
      </c>
      <c r="K16" s="326"/>
      <c r="L16" s="327"/>
      <c r="M16" s="332">
        <v>14300</v>
      </c>
      <c r="N16" s="327"/>
      <c r="O16" s="332">
        <v>60000</v>
      </c>
      <c r="P16" s="332">
        <v>99</v>
      </c>
      <c r="Q16" s="326"/>
      <c r="R16" s="326"/>
      <c r="S16" s="326"/>
      <c r="T16" s="331">
        <v>4613167.97</v>
      </c>
      <c r="U16" s="328"/>
      <c r="V16" s="333">
        <v>198864.31</v>
      </c>
      <c r="W16" s="328"/>
      <c r="X16" s="328"/>
      <c r="Y16" s="333">
        <v>125614</v>
      </c>
      <c r="Z16" s="333">
        <v>3000</v>
      </c>
      <c r="AA16" s="334">
        <v>224226</v>
      </c>
      <c r="AB16" s="329"/>
      <c r="AC16" s="329"/>
      <c r="AD16" s="334">
        <v>195117.17</v>
      </c>
      <c r="AE16" s="334">
        <v>32739.919999999998</v>
      </c>
      <c r="AF16" s="329"/>
      <c r="AG16" s="262">
        <f t="shared" si="1"/>
        <v>477660.62</v>
      </c>
      <c r="AH16" s="269">
        <f t="shared" si="2"/>
        <v>74399</v>
      </c>
      <c r="AI16" s="264">
        <f t="shared" si="3"/>
        <v>403261.62</v>
      </c>
      <c r="AJ16" s="270">
        <f t="shared" si="4"/>
        <v>327478.31</v>
      </c>
      <c r="AK16" s="279">
        <f t="shared" si="5"/>
        <v>452083.09</v>
      </c>
      <c r="AL16" s="264">
        <f t="shared" si="6"/>
        <v>-124604.78000000003</v>
      </c>
    </row>
    <row r="17" spans="1:38" x14ac:dyDescent="0.2">
      <c r="A17" s="260" t="s">
        <v>173</v>
      </c>
      <c r="B17" s="260" t="s">
        <v>174</v>
      </c>
      <c r="C17" s="260">
        <v>4057</v>
      </c>
      <c r="D17" s="260" t="s">
        <v>193</v>
      </c>
      <c r="E17" s="260" t="s">
        <v>193</v>
      </c>
      <c r="F17" s="330">
        <v>379197.2</v>
      </c>
      <c r="G17" s="330">
        <v>28424</v>
      </c>
      <c r="H17" s="330">
        <v>124263.69</v>
      </c>
      <c r="I17" s="331">
        <v>1739670.35</v>
      </c>
      <c r="J17" s="331">
        <v>743388.23</v>
      </c>
      <c r="K17" s="326"/>
      <c r="L17" s="327"/>
      <c r="M17" s="332">
        <v>31355.65</v>
      </c>
      <c r="N17" s="327"/>
      <c r="O17" s="332">
        <v>424878.36</v>
      </c>
      <c r="P17" s="327"/>
      <c r="Q17" s="326"/>
      <c r="R17" s="326"/>
      <c r="S17" s="331">
        <v>-122842.59</v>
      </c>
      <c r="T17" s="331">
        <v>2841083.43</v>
      </c>
      <c r="U17" s="328"/>
      <c r="V17" s="333">
        <v>60060</v>
      </c>
      <c r="W17" s="328"/>
      <c r="X17" s="328"/>
      <c r="Y17" s="333">
        <v>72560</v>
      </c>
      <c r="Z17" s="328"/>
      <c r="AA17" s="334">
        <v>116970</v>
      </c>
      <c r="AB17" s="329"/>
      <c r="AC17" s="329"/>
      <c r="AD17" s="334">
        <v>174589.53</v>
      </c>
      <c r="AE17" s="334">
        <v>12348.85</v>
      </c>
      <c r="AF17" s="329"/>
      <c r="AG17" s="262">
        <f t="shared" si="1"/>
        <v>531884.89</v>
      </c>
      <c r="AH17" s="269">
        <f t="shared" si="2"/>
        <v>456234.01</v>
      </c>
      <c r="AI17" s="264">
        <f t="shared" si="3"/>
        <v>75650.880000000005</v>
      </c>
      <c r="AJ17" s="270">
        <f t="shared" si="4"/>
        <v>132620</v>
      </c>
      <c r="AK17" s="279">
        <f t="shared" si="5"/>
        <v>303908.38</v>
      </c>
      <c r="AL17" s="264">
        <f t="shared" si="6"/>
        <v>-171288.38</v>
      </c>
    </row>
    <row r="18" spans="1:38" x14ac:dyDescent="0.2">
      <c r="A18" s="260" t="s">
        <v>173</v>
      </c>
      <c r="B18" s="260" t="s">
        <v>174</v>
      </c>
      <c r="C18" s="260">
        <v>2737</v>
      </c>
      <c r="D18" s="260" t="s">
        <v>195</v>
      </c>
      <c r="E18" s="260" t="s">
        <v>195</v>
      </c>
      <c r="F18" s="330">
        <v>343861.7</v>
      </c>
      <c r="G18" s="325"/>
      <c r="H18" s="330">
        <v>48821.31</v>
      </c>
      <c r="I18" s="331">
        <v>2611920.7999999998</v>
      </c>
      <c r="J18" s="331">
        <v>226965.54</v>
      </c>
      <c r="K18" s="326"/>
      <c r="L18" s="332">
        <v>8500</v>
      </c>
      <c r="M18" s="332">
        <v>10450</v>
      </c>
      <c r="N18" s="327"/>
      <c r="O18" s="332">
        <v>59911</v>
      </c>
      <c r="P18" s="332">
        <v>4850</v>
      </c>
      <c r="Q18" s="326"/>
      <c r="R18" s="326"/>
      <c r="S18" s="331">
        <v>54050</v>
      </c>
      <c r="T18" s="331">
        <v>675062.61</v>
      </c>
      <c r="U18" s="328"/>
      <c r="V18" s="333">
        <v>40723.5</v>
      </c>
      <c r="W18" s="333">
        <v>5000</v>
      </c>
      <c r="X18" s="328"/>
      <c r="Y18" s="333">
        <v>137646.76999999999</v>
      </c>
      <c r="Z18" s="328"/>
      <c r="AA18" s="334">
        <v>192144.77</v>
      </c>
      <c r="AB18" s="329"/>
      <c r="AC18" s="329"/>
      <c r="AD18" s="334">
        <v>78780.929999999993</v>
      </c>
      <c r="AE18" s="334">
        <v>46755.92</v>
      </c>
      <c r="AF18" s="329"/>
      <c r="AG18" s="262">
        <f t="shared" si="1"/>
        <v>392683.01</v>
      </c>
      <c r="AH18" s="269">
        <f t="shared" si="2"/>
        <v>83711</v>
      </c>
      <c r="AI18" s="264">
        <f t="shared" si="3"/>
        <v>308972.01</v>
      </c>
      <c r="AJ18" s="270">
        <f t="shared" si="4"/>
        <v>183370.27</v>
      </c>
      <c r="AK18" s="279">
        <f t="shared" si="5"/>
        <v>317681.61999999994</v>
      </c>
      <c r="AL18" s="264">
        <f t="shared" si="6"/>
        <v>-134311.34999999995</v>
      </c>
    </row>
    <row r="19" spans="1:38" x14ac:dyDescent="0.2">
      <c r="A19" s="260" t="s">
        <v>173</v>
      </c>
      <c r="B19" s="260" t="s">
        <v>174</v>
      </c>
      <c r="C19" s="260">
        <v>4167</v>
      </c>
      <c r="D19" s="260" t="s">
        <v>197</v>
      </c>
      <c r="E19" s="260" t="s">
        <v>197</v>
      </c>
      <c r="F19" s="330">
        <v>368373.2</v>
      </c>
      <c r="G19" s="325"/>
      <c r="H19" s="330">
        <v>68169.8</v>
      </c>
      <c r="I19" s="331">
        <v>189462.54</v>
      </c>
      <c r="J19" s="331">
        <v>513763.11</v>
      </c>
      <c r="K19" s="326"/>
      <c r="L19" s="332">
        <v>0</v>
      </c>
      <c r="M19" s="332">
        <v>-17500</v>
      </c>
      <c r="N19" s="327"/>
      <c r="O19" s="332">
        <v>817820</v>
      </c>
      <c r="P19" s="332">
        <v>3194.1</v>
      </c>
      <c r="Q19" s="326"/>
      <c r="R19" s="326"/>
      <c r="S19" s="331">
        <v>7300</v>
      </c>
      <c r="T19" s="331">
        <v>1767990.24</v>
      </c>
      <c r="U19" s="328"/>
      <c r="V19" s="333">
        <v>252701.71</v>
      </c>
      <c r="W19" s="328"/>
      <c r="X19" s="328"/>
      <c r="Y19" s="333">
        <v>175740</v>
      </c>
      <c r="Z19" s="328"/>
      <c r="AA19" s="334">
        <v>248518</v>
      </c>
      <c r="AB19" s="329"/>
      <c r="AC19" s="334">
        <v>1704</v>
      </c>
      <c r="AD19" s="334">
        <v>330827.17</v>
      </c>
      <c r="AE19" s="334">
        <v>34718.480000000003</v>
      </c>
      <c r="AF19" s="329"/>
      <c r="AG19" s="262">
        <f t="shared" si="1"/>
        <v>436543</v>
      </c>
      <c r="AH19" s="269">
        <f t="shared" si="2"/>
        <v>803514.1</v>
      </c>
      <c r="AI19" s="264">
        <f t="shared" si="3"/>
        <v>-366971.1</v>
      </c>
      <c r="AJ19" s="270">
        <f t="shared" si="4"/>
        <v>428441.70999999996</v>
      </c>
      <c r="AK19" s="279">
        <f t="shared" si="5"/>
        <v>615767.64999999991</v>
      </c>
      <c r="AL19" s="264">
        <f t="shared" si="6"/>
        <v>-187325.93999999994</v>
      </c>
    </row>
    <row r="20" spans="1:38" x14ac:dyDescent="0.2">
      <c r="A20" s="260" t="s">
        <v>173</v>
      </c>
      <c r="B20" s="260" t="s">
        <v>174</v>
      </c>
      <c r="C20" s="260">
        <v>7036</v>
      </c>
      <c r="D20" s="260" t="s">
        <v>199</v>
      </c>
      <c r="E20" s="260" t="s">
        <v>199</v>
      </c>
      <c r="F20" s="330">
        <v>706500.79</v>
      </c>
      <c r="G20" s="330">
        <v>48550</v>
      </c>
      <c r="H20" s="330">
        <v>54494.35</v>
      </c>
      <c r="I20" s="331">
        <v>3180314.71</v>
      </c>
      <c r="J20" s="331">
        <v>654403.65</v>
      </c>
      <c r="K20" s="326"/>
      <c r="L20" s="332">
        <v>8590</v>
      </c>
      <c r="M20" s="332">
        <v>9675.2000000000007</v>
      </c>
      <c r="N20" s="327"/>
      <c r="O20" s="332">
        <v>371280</v>
      </c>
      <c r="P20" s="332">
        <v>118.33</v>
      </c>
      <c r="Q20" s="326"/>
      <c r="R20" s="326"/>
      <c r="S20" s="326"/>
      <c r="T20" s="331">
        <v>938360.62</v>
      </c>
      <c r="U20" s="328"/>
      <c r="V20" s="333">
        <v>284849.06</v>
      </c>
      <c r="W20" s="328"/>
      <c r="X20" s="333">
        <v>2094.3200000000002</v>
      </c>
      <c r="Y20" s="333">
        <v>275588</v>
      </c>
      <c r="Z20" s="328"/>
      <c r="AA20" s="334">
        <v>392980</v>
      </c>
      <c r="AB20" s="329"/>
      <c r="AC20" s="334">
        <v>720</v>
      </c>
      <c r="AD20" s="334">
        <v>322721.46999999997</v>
      </c>
      <c r="AE20" s="334">
        <v>47611.1</v>
      </c>
      <c r="AF20" s="329"/>
      <c r="AG20" s="262">
        <f t="shared" si="1"/>
        <v>809545.14</v>
      </c>
      <c r="AH20" s="269">
        <f t="shared" si="2"/>
        <v>389663.53</v>
      </c>
      <c r="AI20" s="264">
        <f t="shared" si="3"/>
        <v>419881.61</v>
      </c>
      <c r="AJ20" s="270">
        <f t="shared" si="4"/>
        <v>562531.38</v>
      </c>
      <c r="AK20" s="279">
        <f t="shared" si="5"/>
        <v>764032.57</v>
      </c>
      <c r="AL20" s="264">
        <f t="shared" si="6"/>
        <v>-201501.18999999994</v>
      </c>
    </row>
    <row r="21" spans="1:38" x14ac:dyDescent="0.2">
      <c r="A21" s="260" t="s">
        <v>173</v>
      </c>
      <c r="B21" s="260" t="s">
        <v>174</v>
      </c>
      <c r="C21" s="260">
        <v>4248</v>
      </c>
      <c r="D21" s="260" t="s">
        <v>201</v>
      </c>
      <c r="E21" s="260" t="s">
        <v>201</v>
      </c>
      <c r="F21" s="330">
        <v>94439.039999999994</v>
      </c>
      <c r="G21" s="325"/>
      <c r="H21" s="330">
        <v>32587.67</v>
      </c>
      <c r="I21" s="331">
        <v>311508.28999999998</v>
      </c>
      <c r="J21" s="331">
        <v>745567.72</v>
      </c>
      <c r="K21" s="326"/>
      <c r="L21" s="327"/>
      <c r="M21" s="332">
        <v>0</v>
      </c>
      <c r="N21" s="327"/>
      <c r="O21" s="332">
        <v>445357</v>
      </c>
      <c r="P21" s="332">
        <v>0</v>
      </c>
      <c r="Q21" s="326"/>
      <c r="R21" s="326"/>
      <c r="S21" s="331">
        <v>-1426.16</v>
      </c>
      <c r="T21" s="331">
        <v>909939.73</v>
      </c>
      <c r="U21" s="328"/>
      <c r="V21" s="333">
        <v>65654.13</v>
      </c>
      <c r="W21" s="328"/>
      <c r="X21" s="333">
        <v>0.43</v>
      </c>
      <c r="Y21" s="333">
        <v>246220</v>
      </c>
      <c r="Z21" s="328"/>
      <c r="AA21" s="334">
        <v>369550</v>
      </c>
      <c r="AB21" s="329"/>
      <c r="AC21" s="334">
        <v>1200</v>
      </c>
      <c r="AD21" s="334">
        <v>202219.22</v>
      </c>
      <c r="AE21" s="334">
        <v>32003.84</v>
      </c>
      <c r="AF21" s="329"/>
      <c r="AG21" s="262">
        <f t="shared" si="1"/>
        <v>127026.70999999999</v>
      </c>
      <c r="AH21" s="269">
        <f t="shared" si="2"/>
        <v>445357</v>
      </c>
      <c r="AI21" s="264">
        <f t="shared" si="3"/>
        <v>-318330.29000000004</v>
      </c>
      <c r="AJ21" s="270">
        <f t="shared" si="4"/>
        <v>311874.56</v>
      </c>
      <c r="AK21" s="279">
        <f t="shared" si="5"/>
        <v>604973.05999999994</v>
      </c>
      <c r="AL21" s="264">
        <f t="shared" si="6"/>
        <v>-293098.49999999994</v>
      </c>
    </row>
    <row r="22" spans="1:38" x14ac:dyDescent="0.2">
      <c r="A22" s="260" t="s">
        <v>173</v>
      </c>
      <c r="B22" s="260" t="s">
        <v>174</v>
      </c>
      <c r="C22" s="260">
        <v>4016</v>
      </c>
      <c r="D22" s="260" t="s">
        <v>203</v>
      </c>
      <c r="E22" s="260" t="s">
        <v>203</v>
      </c>
      <c r="F22" s="330">
        <v>583357.84</v>
      </c>
      <c r="G22" s="330">
        <v>218928</v>
      </c>
      <c r="H22" s="330">
        <v>620756.98</v>
      </c>
      <c r="I22" s="331">
        <v>570404.97</v>
      </c>
      <c r="J22" s="331">
        <v>367031.21</v>
      </c>
      <c r="K22" s="326"/>
      <c r="L22" s="327"/>
      <c r="M22" s="327"/>
      <c r="N22" s="327"/>
      <c r="O22" s="332">
        <v>581085</v>
      </c>
      <c r="P22" s="332">
        <v>-48.6</v>
      </c>
      <c r="Q22" s="326"/>
      <c r="R22" s="326"/>
      <c r="S22" s="326"/>
      <c r="T22" s="331">
        <v>1741975.93</v>
      </c>
      <c r="U22" s="328"/>
      <c r="V22" s="333">
        <v>97759.03</v>
      </c>
      <c r="W22" s="328"/>
      <c r="X22" s="328"/>
      <c r="Y22" s="333">
        <v>69380</v>
      </c>
      <c r="Z22" s="328"/>
      <c r="AA22" s="334">
        <v>109704</v>
      </c>
      <c r="AB22" s="329"/>
      <c r="AC22" s="329"/>
      <c r="AD22" s="334">
        <v>198422.21</v>
      </c>
      <c r="AE22" s="334">
        <v>29050.82</v>
      </c>
      <c r="AF22" s="329"/>
      <c r="AG22" s="262">
        <f t="shared" si="1"/>
        <v>1423042.8199999998</v>
      </c>
      <c r="AH22" s="269">
        <f t="shared" si="2"/>
        <v>581036.4</v>
      </c>
      <c r="AI22" s="264">
        <f t="shared" si="3"/>
        <v>842006.41999999981</v>
      </c>
      <c r="AJ22" s="270">
        <f t="shared" si="4"/>
        <v>167139.03</v>
      </c>
      <c r="AK22" s="279">
        <f t="shared" si="5"/>
        <v>337177.02999999997</v>
      </c>
      <c r="AL22" s="264">
        <f t="shared" si="6"/>
        <v>-170037.99999999997</v>
      </c>
    </row>
    <row r="23" spans="1:38" x14ac:dyDescent="0.2">
      <c r="A23" s="260" t="s">
        <v>173</v>
      </c>
      <c r="B23" s="260" t="s">
        <v>174</v>
      </c>
      <c r="C23" s="260">
        <v>1202</v>
      </c>
      <c r="D23" s="260" t="s">
        <v>205</v>
      </c>
      <c r="E23" s="260" t="s">
        <v>205</v>
      </c>
      <c r="F23" s="330">
        <v>308105.56</v>
      </c>
      <c r="G23" s="330">
        <v>11770</v>
      </c>
      <c r="H23" s="330">
        <v>102388.68</v>
      </c>
      <c r="I23" s="331">
        <v>1900616.25</v>
      </c>
      <c r="J23" s="331">
        <v>622937.73</v>
      </c>
      <c r="K23" s="326"/>
      <c r="L23" s="327"/>
      <c r="M23" s="332">
        <v>17340</v>
      </c>
      <c r="N23" s="327"/>
      <c r="O23" s="332">
        <v>128930</v>
      </c>
      <c r="P23" s="332">
        <v>0.42</v>
      </c>
      <c r="Q23" s="326"/>
      <c r="R23" s="326"/>
      <c r="S23" s="331">
        <v>13000</v>
      </c>
      <c r="T23" s="331">
        <v>2083742</v>
      </c>
      <c r="U23" s="328"/>
      <c r="V23" s="333">
        <v>206549.75</v>
      </c>
      <c r="W23" s="328"/>
      <c r="X23" s="333">
        <v>900.92</v>
      </c>
      <c r="Y23" s="333">
        <v>73460</v>
      </c>
      <c r="Z23" s="328"/>
      <c r="AA23" s="334">
        <v>186520</v>
      </c>
      <c r="AB23" s="329"/>
      <c r="AC23" s="329"/>
      <c r="AD23" s="334">
        <v>197770.72</v>
      </c>
      <c r="AE23" s="334">
        <v>37468.379999999997</v>
      </c>
      <c r="AF23" s="329"/>
      <c r="AG23" s="262">
        <f t="shared" si="1"/>
        <v>422264.24</v>
      </c>
      <c r="AH23" s="269">
        <f t="shared" si="2"/>
        <v>146270.42000000001</v>
      </c>
      <c r="AI23" s="264">
        <f t="shared" si="3"/>
        <v>275993.81999999995</v>
      </c>
      <c r="AJ23" s="270">
        <f t="shared" si="4"/>
        <v>280910.67000000004</v>
      </c>
      <c r="AK23" s="279">
        <f t="shared" si="5"/>
        <v>421759.1</v>
      </c>
      <c r="AL23" s="264">
        <f t="shared" si="6"/>
        <v>-140848.42999999993</v>
      </c>
    </row>
    <row r="24" spans="1:38" x14ac:dyDescent="0.2">
      <c r="A24" s="260" t="s">
        <v>177</v>
      </c>
      <c r="B24" s="260" t="s">
        <v>207</v>
      </c>
      <c r="C24" s="260">
        <v>6244</v>
      </c>
      <c r="D24" s="260" t="s">
        <v>210</v>
      </c>
      <c r="E24" s="260" t="s">
        <v>210</v>
      </c>
      <c r="F24" s="330">
        <v>250156.96</v>
      </c>
      <c r="G24" s="330">
        <v>36700</v>
      </c>
      <c r="H24" s="330">
        <v>14140.8</v>
      </c>
      <c r="I24" s="331">
        <v>109874.38</v>
      </c>
      <c r="J24" s="331">
        <v>133992.26999999999</v>
      </c>
      <c r="K24" s="326"/>
      <c r="L24" s="327"/>
      <c r="M24" s="327"/>
      <c r="N24" s="327"/>
      <c r="O24" s="327"/>
      <c r="P24" s="327"/>
      <c r="Q24" s="326"/>
      <c r="R24" s="331">
        <v>-1004325.38</v>
      </c>
      <c r="S24" s="331">
        <v>654578</v>
      </c>
      <c r="T24" s="326"/>
      <c r="U24" s="328"/>
      <c r="V24" s="333">
        <v>412119.18</v>
      </c>
      <c r="W24" s="328"/>
      <c r="X24" s="333">
        <v>1310.92</v>
      </c>
      <c r="Y24" s="333">
        <v>235008</v>
      </c>
      <c r="Z24" s="333">
        <v>1500</v>
      </c>
      <c r="AA24" s="334">
        <v>413968</v>
      </c>
      <c r="AB24" s="329"/>
      <c r="AC24" s="329"/>
      <c r="AD24" s="334">
        <v>200288.47</v>
      </c>
      <c r="AE24" s="334">
        <v>18835.5</v>
      </c>
      <c r="AF24" s="329"/>
      <c r="AG24" s="262">
        <f t="shared" si="1"/>
        <v>300997.75999999995</v>
      </c>
      <c r="AH24" s="269">
        <f t="shared" si="2"/>
        <v>0</v>
      </c>
      <c r="AI24" s="264">
        <f t="shared" si="3"/>
        <v>300997.75999999995</v>
      </c>
      <c r="AJ24" s="270">
        <f t="shared" si="4"/>
        <v>649938.1</v>
      </c>
      <c r="AK24" s="279">
        <f t="shared" si="5"/>
        <v>633091.97</v>
      </c>
      <c r="AL24" s="264">
        <f t="shared" si="6"/>
        <v>16846.130000000005</v>
      </c>
    </row>
    <row r="25" spans="1:38" x14ac:dyDescent="0.2">
      <c r="A25" s="260" t="s">
        <v>177</v>
      </c>
      <c r="B25" s="260" t="s">
        <v>207</v>
      </c>
      <c r="C25" s="260">
        <v>4760</v>
      </c>
      <c r="D25" s="260" t="s">
        <v>211</v>
      </c>
      <c r="E25" s="260" t="s">
        <v>211</v>
      </c>
      <c r="F25" s="330">
        <v>228228.47</v>
      </c>
      <c r="G25" s="325"/>
      <c r="H25" s="330">
        <v>2769.48</v>
      </c>
      <c r="I25" s="331">
        <v>1082339.56</v>
      </c>
      <c r="J25" s="331">
        <v>1519290.14</v>
      </c>
      <c r="K25" s="326"/>
      <c r="L25" s="327"/>
      <c r="M25" s="327"/>
      <c r="N25" s="327"/>
      <c r="O25" s="327"/>
      <c r="P25" s="327"/>
      <c r="Q25" s="326"/>
      <c r="R25" s="331">
        <v>-160236.91</v>
      </c>
      <c r="S25" s="326"/>
      <c r="T25" s="331">
        <v>1812784.26</v>
      </c>
      <c r="U25" s="328"/>
      <c r="V25" s="333">
        <v>284569.09000000003</v>
      </c>
      <c r="W25" s="328"/>
      <c r="X25" s="328"/>
      <c r="Y25" s="333">
        <v>294605</v>
      </c>
      <c r="Z25" s="333">
        <v>3000</v>
      </c>
      <c r="AA25" s="334">
        <v>433798</v>
      </c>
      <c r="AB25" s="329"/>
      <c r="AC25" s="329"/>
      <c r="AD25" s="334">
        <v>115798.21</v>
      </c>
      <c r="AE25" s="334">
        <v>43850.84</v>
      </c>
      <c r="AF25" s="329"/>
      <c r="AG25" s="262">
        <f t="shared" si="1"/>
        <v>230997.95</v>
      </c>
      <c r="AH25" s="269">
        <f t="shared" si="2"/>
        <v>0</v>
      </c>
      <c r="AI25" s="264">
        <f t="shared" si="3"/>
        <v>230997.95</v>
      </c>
      <c r="AJ25" s="270">
        <f t="shared" si="4"/>
        <v>582174.09000000008</v>
      </c>
      <c r="AK25" s="279">
        <f t="shared" si="5"/>
        <v>593447.04999999993</v>
      </c>
      <c r="AL25" s="264">
        <f t="shared" si="6"/>
        <v>-11272.959999999846</v>
      </c>
    </row>
    <row r="26" spans="1:38" x14ac:dyDescent="0.2">
      <c r="A26" s="260" t="s">
        <v>177</v>
      </c>
      <c r="B26" s="260" t="s">
        <v>207</v>
      </c>
      <c r="C26" s="260">
        <v>3665</v>
      </c>
      <c r="D26" s="260" t="s">
        <v>212</v>
      </c>
      <c r="E26" s="260" t="s">
        <v>212</v>
      </c>
      <c r="F26" s="330">
        <v>91906.18</v>
      </c>
      <c r="G26" s="325"/>
      <c r="H26" s="330">
        <v>11773.97</v>
      </c>
      <c r="I26" s="331">
        <v>162181.79999999999</v>
      </c>
      <c r="J26" s="331">
        <v>552038.37</v>
      </c>
      <c r="K26" s="326"/>
      <c r="L26" s="327"/>
      <c r="M26" s="332">
        <v>3900</v>
      </c>
      <c r="N26" s="327"/>
      <c r="O26" s="332">
        <v>232636</v>
      </c>
      <c r="P26" s="332">
        <v>28543.58</v>
      </c>
      <c r="Q26" s="331">
        <v>30000</v>
      </c>
      <c r="R26" s="326"/>
      <c r="S26" s="331">
        <v>1267</v>
      </c>
      <c r="T26" s="331">
        <v>1839928.23</v>
      </c>
      <c r="U26" s="333">
        <v>529.17999999999995</v>
      </c>
      <c r="V26" s="333">
        <v>3867934.93</v>
      </c>
      <c r="W26" s="328"/>
      <c r="X26" s="328"/>
      <c r="Y26" s="333">
        <v>105833</v>
      </c>
      <c r="Z26" s="328"/>
      <c r="AA26" s="334">
        <v>183023</v>
      </c>
      <c r="AB26" s="329"/>
      <c r="AC26" s="329"/>
      <c r="AD26" s="334">
        <v>251797.11</v>
      </c>
      <c r="AE26" s="334">
        <v>17381.2</v>
      </c>
      <c r="AF26" s="329"/>
      <c r="AG26" s="262">
        <f t="shared" si="1"/>
        <v>103680.15</v>
      </c>
      <c r="AH26" s="269">
        <f t="shared" si="2"/>
        <v>265079.58</v>
      </c>
      <c r="AI26" s="264">
        <f t="shared" si="3"/>
        <v>-161399.43000000002</v>
      </c>
      <c r="AJ26" s="270">
        <f t="shared" si="4"/>
        <v>3974297.1100000003</v>
      </c>
      <c r="AK26" s="279">
        <f t="shared" si="5"/>
        <v>452201.31</v>
      </c>
      <c r="AL26" s="264">
        <f t="shared" si="6"/>
        <v>3522095.8000000003</v>
      </c>
    </row>
    <row r="27" spans="1:38" x14ac:dyDescent="0.2">
      <c r="A27" s="260" t="s">
        <v>177</v>
      </c>
      <c r="B27" s="260" t="s">
        <v>207</v>
      </c>
      <c r="C27" s="260">
        <v>4355</v>
      </c>
      <c r="D27" s="260" t="s">
        <v>213</v>
      </c>
      <c r="E27" s="260" t="s">
        <v>213</v>
      </c>
      <c r="F27" s="330">
        <v>284998.87</v>
      </c>
      <c r="G27" s="325"/>
      <c r="H27" s="330">
        <v>4412.42</v>
      </c>
      <c r="I27" s="331">
        <v>2200514.9</v>
      </c>
      <c r="J27" s="331">
        <v>717769.5</v>
      </c>
      <c r="K27" s="326"/>
      <c r="L27" s="327"/>
      <c r="M27" s="327"/>
      <c r="N27" s="327"/>
      <c r="O27" s="332">
        <v>14216</v>
      </c>
      <c r="P27" s="327"/>
      <c r="Q27" s="326"/>
      <c r="R27" s="326"/>
      <c r="S27" s="326"/>
      <c r="T27" s="331">
        <v>3263098.4</v>
      </c>
      <c r="U27" s="328"/>
      <c r="V27" s="333">
        <v>314109.58</v>
      </c>
      <c r="W27" s="328"/>
      <c r="X27" s="328"/>
      <c r="Y27" s="333">
        <v>240020</v>
      </c>
      <c r="Z27" s="328"/>
      <c r="AA27" s="334">
        <v>418900</v>
      </c>
      <c r="AB27" s="329"/>
      <c r="AC27" s="329"/>
      <c r="AD27" s="334">
        <v>110951.96</v>
      </c>
      <c r="AE27" s="334">
        <v>35967.199999999997</v>
      </c>
      <c r="AF27" s="329"/>
      <c r="AG27" s="262">
        <f t="shared" si="1"/>
        <v>289411.28999999998</v>
      </c>
      <c r="AH27" s="269">
        <f t="shared" si="2"/>
        <v>14216</v>
      </c>
      <c r="AI27" s="264">
        <f t="shared" si="3"/>
        <v>275195.28999999998</v>
      </c>
      <c r="AJ27" s="270">
        <f t="shared" si="4"/>
        <v>554129.58000000007</v>
      </c>
      <c r="AK27" s="279">
        <f t="shared" si="5"/>
        <v>565819.15999999992</v>
      </c>
      <c r="AL27" s="264">
        <f t="shared" si="6"/>
        <v>-11689.579999999842</v>
      </c>
    </row>
    <row r="28" spans="1:38" x14ac:dyDescent="0.2">
      <c r="A28" s="260" t="s">
        <v>177</v>
      </c>
      <c r="B28" s="260" t="s">
        <v>207</v>
      </c>
      <c r="C28" s="260">
        <v>2703</v>
      </c>
      <c r="D28" s="260" t="s">
        <v>214</v>
      </c>
      <c r="E28" s="260" t="s">
        <v>214</v>
      </c>
      <c r="F28" s="330">
        <v>170781.38</v>
      </c>
      <c r="G28" s="325"/>
      <c r="H28" s="330">
        <v>28215.68</v>
      </c>
      <c r="I28" s="331">
        <v>2281869.9700000002</v>
      </c>
      <c r="J28" s="331">
        <v>348771.23</v>
      </c>
      <c r="K28" s="326"/>
      <c r="L28" s="327"/>
      <c r="M28" s="327"/>
      <c r="N28" s="327"/>
      <c r="O28" s="327"/>
      <c r="P28" s="327"/>
      <c r="Q28" s="331">
        <v>24608</v>
      </c>
      <c r="R28" s="326"/>
      <c r="S28" s="326"/>
      <c r="T28" s="331">
        <v>3122820.6</v>
      </c>
      <c r="U28" s="328"/>
      <c r="V28" s="333">
        <v>306532.47999999998</v>
      </c>
      <c r="W28" s="328"/>
      <c r="X28" s="328"/>
      <c r="Y28" s="333">
        <v>121196</v>
      </c>
      <c r="Z28" s="328"/>
      <c r="AA28" s="334">
        <v>216596</v>
      </c>
      <c r="AB28" s="329"/>
      <c r="AC28" s="329"/>
      <c r="AD28" s="334">
        <v>95020.4</v>
      </c>
      <c r="AE28" s="334">
        <v>52460.92</v>
      </c>
      <c r="AF28" s="329"/>
      <c r="AG28" s="262">
        <f t="shared" si="1"/>
        <v>198997.06</v>
      </c>
      <c r="AH28" s="269">
        <f t="shared" si="2"/>
        <v>0</v>
      </c>
      <c r="AI28" s="264">
        <f t="shared" si="3"/>
        <v>198997.06</v>
      </c>
      <c r="AJ28" s="270">
        <f t="shared" si="4"/>
        <v>427728.48</v>
      </c>
      <c r="AK28" s="279">
        <f t="shared" si="5"/>
        <v>364077.32</v>
      </c>
      <c r="AL28" s="264">
        <f t="shared" si="6"/>
        <v>63651.159999999974</v>
      </c>
    </row>
    <row r="29" spans="1:38" s="349" customFormat="1" x14ac:dyDescent="0.2">
      <c r="A29" s="349" t="s">
        <v>177</v>
      </c>
      <c r="B29" s="349" t="s">
        <v>207</v>
      </c>
      <c r="C29" s="349">
        <v>3283</v>
      </c>
      <c r="D29" s="349" t="s">
        <v>215</v>
      </c>
      <c r="E29" s="349" t="s">
        <v>215</v>
      </c>
      <c r="F29" s="350">
        <v>359560.34</v>
      </c>
      <c r="G29" s="351"/>
      <c r="H29" s="350">
        <v>12560.85</v>
      </c>
      <c r="I29" s="350">
        <v>1213773.72</v>
      </c>
      <c r="J29" s="350">
        <v>956935.98</v>
      </c>
      <c r="K29" s="351"/>
      <c r="L29" s="351"/>
      <c r="M29" s="351"/>
      <c r="N29" s="351"/>
      <c r="O29" s="350">
        <v>2479076</v>
      </c>
      <c r="P29" s="351"/>
      <c r="Q29" s="351"/>
      <c r="R29" s="351"/>
      <c r="S29" s="350">
        <v>-71572.44</v>
      </c>
      <c r="T29" s="351"/>
      <c r="U29" s="351"/>
      <c r="V29" s="350">
        <v>322425.33</v>
      </c>
      <c r="W29" s="351"/>
      <c r="X29" s="351"/>
      <c r="Y29" s="350">
        <v>35320</v>
      </c>
      <c r="Z29" s="350">
        <v>3600</v>
      </c>
      <c r="AA29" s="350">
        <v>114898</v>
      </c>
      <c r="AB29" s="351"/>
      <c r="AC29" s="351"/>
      <c r="AD29" s="350">
        <v>91851.46</v>
      </c>
      <c r="AE29" s="350">
        <v>21690.54</v>
      </c>
      <c r="AF29" s="351"/>
      <c r="AG29" s="286">
        <f t="shared" si="1"/>
        <v>372121.19</v>
      </c>
      <c r="AH29" s="352">
        <f t="shared" si="2"/>
        <v>2479076</v>
      </c>
      <c r="AI29" s="264">
        <f>AG29-AH29</f>
        <v>-2106954.81</v>
      </c>
      <c r="AJ29" s="352">
        <f t="shared" si="4"/>
        <v>361345.33</v>
      </c>
      <c r="AK29" s="286">
        <f t="shared" si="5"/>
        <v>228440.00000000003</v>
      </c>
      <c r="AL29" s="264">
        <f t="shared" si="6"/>
        <v>132905.32999999999</v>
      </c>
    </row>
    <row r="30" spans="1:38" x14ac:dyDescent="0.2">
      <c r="A30" s="260" t="s">
        <v>177</v>
      </c>
      <c r="B30" s="260" t="s">
        <v>207</v>
      </c>
      <c r="C30" s="260">
        <v>1804</v>
      </c>
      <c r="D30" s="260" t="s">
        <v>216</v>
      </c>
      <c r="E30" s="260" t="s">
        <v>216</v>
      </c>
      <c r="F30" s="330">
        <v>362210.73</v>
      </c>
      <c r="G30" s="325"/>
      <c r="H30" s="330">
        <v>48231.47</v>
      </c>
      <c r="I30" s="331">
        <v>602940.51</v>
      </c>
      <c r="J30" s="331">
        <v>104607.44</v>
      </c>
      <c r="K30" s="326"/>
      <c r="L30" s="327"/>
      <c r="M30" s="327"/>
      <c r="N30" s="327"/>
      <c r="O30" s="332">
        <v>231674</v>
      </c>
      <c r="P30" s="327"/>
      <c r="Q30" s="326"/>
      <c r="R30" s="331">
        <v>-210876.62</v>
      </c>
      <c r="S30" s="326"/>
      <c r="T30" s="331">
        <v>1260515.6599999999</v>
      </c>
      <c r="U30" s="328"/>
      <c r="V30" s="333">
        <v>348457.41</v>
      </c>
      <c r="W30" s="328"/>
      <c r="X30" s="328"/>
      <c r="Y30" s="333">
        <v>61762.2</v>
      </c>
      <c r="Z30" s="328"/>
      <c r="AA30" s="334">
        <v>155752.20000000001</v>
      </c>
      <c r="AB30" s="329"/>
      <c r="AC30" s="329"/>
      <c r="AD30" s="334">
        <v>58600.87</v>
      </c>
      <c r="AE30" s="334">
        <v>40462.06</v>
      </c>
      <c r="AF30" s="329"/>
      <c r="AG30" s="262">
        <f t="shared" si="1"/>
        <v>410442.19999999995</v>
      </c>
      <c r="AH30" s="269">
        <f t="shared" si="2"/>
        <v>231674</v>
      </c>
      <c r="AI30" s="264">
        <f t="shared" si="3"/>
        <v>178768.19999999995</v>
      </c>
      <c r="AJ30" s="270">
        <f t="shared" si="4"/>
        <v>410219.61</v>
      </c>
      <c r="AK30" s="279">
        <f t="shared" si="5"/>
        <v>254815.13</v>
      </c>
      <c r="AL30" s="264">
        <f t="shared" si="6"/>
        <v>155404.47999999998</v>
      </c>
    </row>
    <row r="31" spans="1:38" x14ac:dyDescent="0.2">
      <c r="A31" s="260" t="s">
        <v>177</v>
      </c>
      <c r="B31" s="260" t="s">
        <v>207</v>
      </c>
      <c r="C31" s="260">
        <v>2904</v>
      </c>
      <c r="D31" s="260" t="s">
        <v>217</v>
      </c>
      <c r="E31" s="260" t="s">
        <v>217</v>
      </c>
      <c r="F31" s="330">
        <v>239783.2</v>
      </c>
      <c r="G31" s="325"/>
      <c r="H31" s="330">
        <v>788.99</v>
      </c>
      <c r="I31" s="331">
        <v>288251</v>
      </c>
      <c r="J31" s="331">
        <v>478172.27</v>
      </c>
      <c r="K31" s="326"/>
      <c r="L31" s="327"/>
      <c r="M31" s="327"/>
      <c r="N31" s="327"/>
      <c r="O31" s="332">
        <v>198400</v>
      </c>
      <c r="P31" s="332">
        <v>20000</v>
      </c>
      <c r="Q31" s="331">
        <v>551</v>
      </c>
      <c r="R31" s="331">
        <v>-2190280.75</v>
      </c>
      <c r="S31" s="331">
        <v>-173062.19</v>
      </c>
      <c r="T31" s="331">
        <v>3095144.84</v>
      </c>
      <c r="U31" s="328"/>
      <c r="V31" s="333">
        <v>274536.57</v>
      </c>
      <c r="W31" s="328"/>
      <c r="X31" s="328"/>
      <c r="Y31" s="333">
        <v>253018</v>
      </c>
      <c r="Z31" s="333">
        <v>5100</v>
      </c>
      <c r="AA31" s="334">
        <v>372390</v>
      </c>
      <c r="AB31" s="329"/>
      <c r="AC31" s="329"/>
      <c r="AD31" s="334">
        <v>61400.01</v>
      </c>
      <c r="AE31" s="334">
        <v>41012</v>
      </c>
      <c r="AF31" s="329"/>
      <c r="AG31" s="262">
        <f t="shared" si="1"/>
        <v>240572.19</v>
      </c>
      <c r="AH31" s="269">
        <f t="shared" si="2"/>
        <v>218400</v>
      </c>
      <c r="AI31" s="264">
        <f t="shared" si="3"/>
        <v>22172.190000000002</v>
      </c>
      <c r="AJ31" s="270">
        <f t="shared" si="4"/>
        <v>532654.57000000007</v>
      </c>
      <c r="AK31" s="279">
        <f t="shared" si="5"/>
        <v>474802.01</v>
      </c>
      <c r="AL31" s="264">
        <f t="shared" si="6"/>
        <v>57852.560000000056</v>
      </c>
    </row>
    <row r="32" spans="1:38" x14ac:dyDescent="0.2">
      <c r="A32" s="260" t="s">
        <v>177</v>
      </c>
      <c r="B32" s="260" t="s">
        <v>207</v>
      </c>
      <c r="C32" s="260">
        <v>6953</v>
      </c>
      <c r="D32" s="260" t="s">
        <v>218</v>
      </c>
      <c r="E32" s="260" t="s">
        <v>218</v>
      </c>
      <c r="F32" s="330">
        <v>531094.43000000005</v>
      </c>
      <c r="G32" s="325"/>
      <c r="H32" s="330">
        <v>12996.26</v>
      </c>
      <c r="I32" s="331">
        <v>947125.06</v>
      </c>
      <c r="J32" s="331">
        <v>3433435.86</v>
      </c>
      <c r="K32" s="326"/>
      <c r="L32" s="327"/>
      <c r="M32" s="332">
        <v>153002</v>
      </c>
      <c r="N32" s="327"/>
      <c r="O32" s="327"/>
      <c r="P32" s="327"/>
      <c r="Q32" s="326"/>
      <c r="R32" s="326"/>
      <c r="S32" s="326"/>
      <c r="T32" s="331">
        <v>11903501.289999999</v>
      </c>
      <c r="U32" s="328"/>
      <c r="V32" s="333">
        <v>334230.18</v>
      </c>
      <c r="W32" s="328"/>
      <c r="X32" s="328"/>
      <c r="Y32" s="333">
        <v>237374.78</v>
      </c>
      <c r="Z32" s="328"/>
      <c r="AA32" s="334">
        <v>420626.78</v>
      </c>
      <c r="AB32" s="329"/>
      <c r="AC32" s="329"/>
      <c r="AD32" s="334">
        <v>173094.17</v>
      </c>
      <c r="AE32" s="334">
        <v>272642.71999999997</v>
      </c>
      <c r="AF32" s="329"/>
      <c r="AG32" s="262">
        <f t="shared" si="1"/>
        <v>544090.69000000006</v>
      </c>
      <c r="AH32" s="269">
        <f t="shared" si="2"/>
        <v>153002</v>
      </c>
      <c r="AI32" s="264">
        <f t="shared" si="3"/>
        <v>391088.69000000006</v>
      </c>
      <c r="AJ32" s="270">
        <f t="shared" si="4"/>
        <v>571604.96</v>
      </c>
      <c r="AK32" s="279">
        <f t="shared" si="5"/>
        <v>866363.67</v>
      </c>
      <c r="AL32" s="264">
        <f t="shared" si="6"/>
        <v>-294758.71000000008</v>
      </c>
    </row>
    <row r="33" spans="1:38" x14ac:dyDescent="0.2">
      <c r="A33" s="260" t="s">
        <v>177</v>
      </c>
      <c r="B33" s="260" t="s">
        <v>207</v>
      </c>
      <c r="C33" s="260">
        <v>5358</v>
      </c>
      <c r="D33" s="260" t="s">
        <v>219</v>
      </c>
      <c r="E33" s="260" t="s">
        <v>219</v>
      </c>
      <c r="F33" s="330">
        <v>168153.79</v>
      </c>
      <c r="G33" s="325"/>
      <c r="H33" s="330">
        <v>21119.71</v>
      </c>
      <c r="I33" s="331">
        <v>1364005.18</v>
      </c>
      <c r="J33" s="331">
        <v>15</v>
      </c>
      <c r="K33" s="326"/>
      <c r="L33" s="327"/>
      <c r="M33" s="327"/>
      <c r="N33" s="327"/>
      <c r="O33" s="327"/>
      <c r="P33" s="327"/>
      <c r="Q33" s="326"/>
      <c r="R33" s="326"/>
      <c r="S33" s="326"/>
      <c r="T33" s="331">
        <v>1455376.69</v>
      </c>
      <c r="U33" s="328"/>
      <c r="V33" s="333">
        <v>298592.96999999997</v>
      </c>
      <c r="W33" s="328"/>
      <c r="X33" s="328"/>
      <c r="Y33" s="333">
        <v>18000</v>
      </c>
      <c r="Z33" s="328"/>
      <c r="AA33" s="334">
        <v>163500</v>
      </c>
      <c r="AB33" s="329"/>
      <c r="AC33" s="329"/>
      <c r="AD33" s="334">
        <v>35850</v>
      </c>
      <c r="AE33" s="334">
        <v>18864.98</v>
      </c>
      <c r="AF33" s="329"/>
      <c r="AG33" s="262">
        <f t="shared" si="1"/>
        <v>189273.5</v>
      </c>
      <c r="AH33" s="269">
        <f t="shared" si="2"/>
        <v>0</v>
      </c>
      <c r="AI33" s="264">
        <f t="shared" si="3"/>
        <v>189273.5</v>
      </c>
      <c r="AJ33" s="270">
        <f t="shared" si="4"/>
        <v>316592.96999999997</v>
      </c>
      <c r="AK33" s="279">
        <f t="shared" si="5"/>
        <v>218214.98</v>
      </c>
      <c r="AL33" s="264">
        <f t="shared" si="6"/>
        <v>98377.989999999962</v>
      </c>
    </row>
    <row r="34" spans="1:38" x14ac:dyDescent="0.2">
      <c r="A34" s="260" t="s">
        <v>177</v>
      </c>
      <c r="B34" s="260" t="s">
        <v>207</v>
      </c>
      <c r="C34" s="260">
        <v>1450</v>
      </c>
      <c r="D34" s="260" t="s">
        <v>220</v>
      </c>
      <c r="E34" s="260" t="s">
        <v>220</v>
      </c>
      <c r="F34" s="330">
        <v>343656.96000000002</v>
      </c>
      <c r="G34" s="325"/>
      <c r="H34" s="330">
        <v>259077.9</v>
      </c>
      <c r="I34" s="331">
        <v>644375.87</v>
      </c>
      <c r="J34" s="331">
        <v>522467.09</v>
      </c>
      <c r="K34" s="326"/>
      <c r="L34" s="327"/>
      <c r="M34" s="327"/>
      <c r="N34" s="327"/>
      <c r="O34" s="327"/>
      <c r="P34" s="327"/>
      <c r="Q34" s="326"/>
      <c r="R34" s="326"/>
      <c r="S34" s="331">
        <v>264048.64000000001</v>
      </c>
      <c r="T34" s="331">
        <v>1829621.52</v>
      </c>
      <c r="U34" s="328"/>
      <c r="V34" s="333">
        <v>416410.4</v>
      </c>
      <c r="W34" s="328"/>
      <c r="X34" s="333">
        <v>68.540000000000006</v>
      </c>
      <c r="Y34" s="328"/>
      <c r="Z34" s="328"/>
      <c r="AA34" s="334">
        <v>94952</v>
      </c>
      <c r="AB34" s="329"/>
      <c r="AC34" s="329"/>
      <c r="AD34" s="334">
        <v>118327.01</v>
      </c>
      <c r="AE34" s="334">
        <v>257874.27</v>
      </c>
      <c r="AF34" s="329"/>
      <c r="AG34" s="262">
        <f t="shared" si="1"/>
        <v>602734.86</v>
      </c>
      <c r="AH34" s="269">
        <f t="shared" si="2"/>
        <v>0</v>
      </c>
      <c r="AI34" s="264">
        <f t="shared" si="3"/>
        <v>602734.86</v>
      </c>
      <c r="AJ34" s="270">
        <f t="shared" si="4"/>
        <v>416478.94</v>
      </c>
      <c r="AK34" s="279">
        <f t="shared" si="5"/>
        <v>471153.28</v>
      </c>
      <c r="AL34" s="264">
        <f t="shared" si="6"/>
        <v>-54674.340000000026</v>
      </c>
    </row>
    <row r="35" spans="1:38" x14ac:dyDescent="0.2">
      <c r="A35" s="260" t="s">
        <v>177</v>
      </c>
      <c r="B35" s="260" t="s">
        <v>207</v>
      </c>
      <c r="C35" s="260">
        <v>1590</v>
      </c>
      <c r="D35" s="260" t="s">
        <v>221</v>
      </c>
      <c r="E35" s="260" t="s">
        <v>221</v>
      </c>
      <c r="F35" s="330"/>
      <c r="G35" s="325"/>
      <c r="H35" s="330"/>
      <c r="I35" s="331"/>
      <c r="J35" s="331"/>
      <c r="K35" s="326"/>
      <c r="L35" s="327"/>
      <c r="M35" s="327"/>
      <c r="N35" s="327"/>
      <c r="O35" s="327"/>
      <c r="P35" s="327"/>
      <c r="Q35" s="326"/>
      <c r="R35" s="326"/>
      <c r="S35" s="331"/>
      <c r="T35" s="331"/>
      <c r="U35" s="328"/>
      <c r="V35" s="333"/>
      <c r="W35" s="328"/>
      <c r="X35" s="333"/>
      <c r="Y35" s="328"/>
      <c r="Z35" s="328"/>
      <c r="AA35" s="334"/>
      <c r="AB35" s="329"/>
      <c r="AC35" s="329"/>
      <c r="AD35" s="334"/>
      <c r="AE35" s="334"/>
      <c r="AF35" s="329"/>
      <c r="AG35" s="262">
        <f t="shared" si="1"/>
        <v>0</v>
      </c>
      <c r="AH35" s="269">
        <f t="shared" si="2"/>
        <v>0</v>
      </c>
      <c r="AI35" s="264">
        <f t="shared" si="3"/>
        <v>0</v>
      </c>
      <c r="AJ35" s="270">
        <f t="shared" si="4"/>
        <v>0</v>
      </c>
      <c r="AK35" s="279">
        <f t="shared" si="5"/>
        <v>0</v>
      </c>
      <c r="AL35" s="264">
        <f t="shared" si="6"/>
        <v>0</v>
      </c>
    </row>
    <row r="36" spans="1:38" x14ac:dyDescent="0.2">
      <c r="A36" s="260" t="s">
        <v>180</v>
      </c>
      <c r="B36" s="260" t="s">
        <v>223</v>
      </c>
      <c r="C36" s="260">
        <v>6255</v>
      </c>
      <c r="D36" s="260" t="s">
        <v>225</v>
      </c>
      <c r="E36" s="260" t="s">
        <v>225</v>
      </c>
      <c r="F36" s="330">
        <v>730583.61</v>
      </c>
      <c r="G36" s="325"/>
      <c r="H36" s="330">
        <v>55905.09</v>
      </c>
      <c r="I36" s="331">
        <v>736273.95</v>
      </c>
      <c r="J36" s="331">
        <v>149184.94</v>
      </c>
      <c r="K36" s="326"/>
      <c r="L36" s="332">
        <v>0</v>
      </c>
      <c r="M36" s="332">
        <v>14455.8</v>
      </c>
      <c r="N36" s="327"/>
      <c r="O36" s="332">
        <v>478976</v>
      </c>
      <c r="P36" s="332">
        <v>-2673.78</v>
      </c>
      <c r="Q36" s="326"/>
      <c r="R36" s="326"/>
      <c r="S36" s="331">
        <v>-29380</v>
      </c>
      <c r="T36" s="331">
        <v>3551030.77</v>
      </c>
      <c r="U36" s="328"/>
      <c r="V36" s="333">
        <v>334748.06</v>
      </c>
      <c r="W36" s="333">
        <v>29380</v>
      </c>
      <c r="X36" s="328"/>
      <c r="Y36" s="333">
        <v>323150</v>
      </c>
      <c r="Z36" s="328"/>
      <c r="AA36" s="334">
        <v>449268</v>
      </c>
      <c r="AB36" s="329"/>
      <c r="AC36" s="329"/>
      <c r="AD36" s="334">
        <v>417176.23</v>
      </c>
      <c r="AE36" s="334">
        <v>24189.22</v>
      </c>
      <c r="AF36" s="329"/>
      <c r="AG36" s="262">
        <f t="shared" ref="AG36:AG71" si="7">SUM(F36:H36)</f>
        <v>786488.7</v>
      </c>
      <c r="AH36" s="269">
        <f t="shared" ref="AH36:AH71" si="8">SUM(L36:P36)</f>
        <v>490758.01999999996</v>
      </c>
      <c r="AI36" s="264">
        <f t="shared" si="3"/>
        <v>295730.68</v>
      </c>
      <c r="AJ36" s="270">
        <f t="shared" si="4"/>
        <v>687278.06</v>
      </c>
      <c r="AK36" s="279">
        <f t="shared" si="5"/>
        <v>890633.45</v>
      </c>
      <c r="AL36" s="264">
        <f t="shared" si="6"/>
        <v>-203355.3899999999</v>
      </c>
    </row>
    <row r="37" spans="1:38" x14ac:dyDescent="0.2">
      <c r="A37" s="260" t="s">
        <v>180</v>
      </c>
      <c r="B37" s="260" t="s">
        <v>223</v>
      </c>
      <c r="C37" s="260">
        <v>4295</v>
      </c>
      <c r="D37" s="260" t="s">
        <v>226</v>
      </c>
      <c r="E37" s="260" t="s">
        <v>226</v>
      </c>
      <c r="F37" s="330">
        <v>832965.41</v>
      </c>
      <c r="G37" s="330">
        <v>16510</v>
      </c>
      <c r="H37" s="330">
        <v>26772.19</v>
      </c>
      <c r="I37" s="331">
        <v>345216.68</v>
      </c>
      <c r="J37" s="331">
        <v>201670.2</v>
      </c>
      <c r="K37" s="326"/>
      <c r="L37" s="327"/>
      <c r="M37" s="332">
        <v>14918.68</v>
      </c>
      <c r="N37" s="327"/>
      <c r="O37" s="332">
        <v>62018</v>
      </c>
      <c r="P37" s="327"/>
      <c r="Q37" s="326"/>
      <c r="R37" s="326"/>
      <c r="S37" s="326"/>
      <c r="T37" s="331">
        <v>1997207.95</v>
      </c>
      <c r="U37" s="328"/>
      <c r="V37" s="333">
        <v>344322.35</v>
      </c>
      <c r="W37" s="328"/>
      <c r="X37" s="328"/>
      <c r="Y37" s="333">
        <v>160954.5</v>
      </c>
      <c r="Z37" s="328"/>
      <c r="AA37" s="334">
        <v>202642.5</v>
      </c>
      <c r="AB37" s="329"/>
      <c r="AC37" s="329"/>
      <c r="AD37" s="334">
        <v>100437.97</v>
      </c>
      <c r="AE37" s="334">
        <v>53735.26</v>
      </c>
      <c r="AF37" s="329"/>
      <c r="AG37" s="262">
        <f t="shared" si="7"/>
        <v>876247.6</v>
      </c>
      <c r="AH37" s="269">
        <f t="shared" si="8"/>
        <v>76936.679999999993</v>
      </c>
      <c r="AI37" s="264">
        <f t="shared" si="3"/>
        <v>799310.91999999993</v>
      </c>
      <c r="AJ37" s="270">
        <f t="shared" si="4"/>
        <v>505276.85</v>
      </c>
      <c r="AK37" s="279">
        <f t="shared" si="5"/>
        <v>356815.73</v>
      </c>
      <c r="AL37" s="264">
        <f t="shared" si="6"/>
        <v>148461.12</v>
      </c>
    </row>
    <row r="38" spans="1:38" x14ac:dyDescent="0.2">
      <c r="A38" s="260" t="s">
        <v>180</v>
      </c>
      <c r="B38" s="260" t="s">
        <v>223</v>
      </c>
      <c r="C38" s="260">
        <v>5791</v>
      </c>
      <c r="D38" s="260" t="s">
        <v>227</v>
      </c>
      <c r="E38" s="260" t="s">
        <v>227</v>
      </c>
      <c r="F38" s="330">
        <v>272012.18</v>
      </c>
      <c r="G38" s="330">
        <v>0</v>
      </c>
      <c r="H38" s="330">
        <v>18782.11</v>
      </c>
      <c r="I38" s="331">
        <v>398242.98</v>
      </c>
      <c r="J38" s="331">
        <v>88798.83</v>
      </c>
      <c r="K38" s="326"/>
      <c r="L38" s="327"/>
      <c r="M38" s="332">
        <v>26485.74</v>
      </c>
      <c r="N38" s="327"/>
      <c r="O38" s="332">
        <v>60000</v>
      </c>
      <c r="P38" s="332">
        <v>4270.78</v>
      </c>
      <c r="Q38" s="326"/>
      <c r="R38" s="326"/>
      <c r="S38" s="331">
        <v>69600</v>
      </c>
      <c r="T38" s="331">
        <v>2854572.07</v>
      </c>
      <c r="U38" s="328"/>
      <c r="V38" s="333">
        <v>307592.46000000002</v>
      </c>
      <c r="W38" s="328"/>
      <c r="X38" s="328"/>
      <c r="Y38" s="333">
        <v>58254</v>
      </c>
      <c r="Z38" s="328"/>
      <c r="AA38" s="334">
        <v>176227</v>
      </c>
      <c r="AB38" s="329"/>
      <c r="AC38" s="334">
        <v>380</v>
      </c>
      <c r="AD38" s="334">
        <v>234664.02</v>
      </c>
      <c r="AE38" s="334">
        <v>28556.18</v>
      </c>
      <c r="AF38" s="329"/>
      <c r="AG38" s="262">
        <f t="shared" si="7"/>
        <v>290794.28999999998</v>
      </c>
      <c r="AH38" s="269">
        <f t="shared" si="8"/>
        <v>90756.52</v>
      </c>
      <c r="AI38" s="264">
        <f t="shared" si="3"/>
        <v>200037.76999999996</v>
      </c>
      <c r="AJ38" s="270">
        <f t="shared" si="4"/>
        <v>365846.46</v>
      </c>
      <c r="AK38" s="279">
        <f t="shared" si="5"/>
        <v>439827.20000000001</v>
      </c>
      <c r="AL38" s="264">
        <f t="shared" si="6"/>
        <v>-73980.739999999991</v>
      </c>
    </row>
    <row r="39" spans="1:38" x14ac:dyDescent="0.2">
      <c r="A39" s="260" t="s">
        <v>180</v>
      </c>
      <c r="B39" s="260" t="s">
        <v>223</v>
      </c>
      <c r="C39" s="260">
        <v>2483</v>
      </c>
      <c r="D39" s="260" t="s">
        <v>228</v>
      </c>
      <c r="E39" s="260" t="s">
        <v>228</v>
      </c>
      <c r="F39" s="330">
        <v>655025.96</v>
      </c>
      <c r="G39" s="325"/>
      <c r="H39" s="330">
        <v>21450.12</v>
      </c>
      <c r="I39" s="331">
        <v>473648.85</v>
      </c>
      <c r="J39" s="331">
        <v>239593.56</v>
      </c>
      <c r="K39" s="326"/>
      <c r="L39" s="332">
        <v>5000</v>
      </c>
      <c r="M39" s="332">
        <v>10237.5</v>
      </c>
      <c r="N39" s="327"/>
      <c r="O39" s="327"/>
      <c r="P39" s="332">
        <v>0</v>
      </c>
      <c r="Q39" s="326"/>
      <c r="R39" s="326"/>
      <c r="S39" s="326"/>
      <c r="T39" s="331">
        <v>1440362.48</v>
      </c>
      <c r="U39" s="328"/>
      <c r="V39" s="333">
        <v>333498.73</v>
      </c>
      <c r="W39" s="328"/>
      <c r="X39" s="328"/>
      <c r="Y39" s="328"/>
      <c r="Z39" s="328"/>
      <c r="AA39" s="334">
        <v>39940</v>
      </c>
      <c r="AB39" s="329"/>
      <c r="AC39" s="329"/>
      <c r="AD39" s="334">
        <v>75027.66</v>
      </c>
      <c r="AE39" s="334">
        <v>27418.74</v>
      </c>
      <c r="AF39" s="329"/>
      <c r="AG39" s="262">
        <f t="shared" si="7"/>
        <v>676476.08</v>
      </c>
      <c r="AH39" s="269">
        <f t="shared" si="8"/>
        <v>15237.5</v>
      </c>
      <c r="AI39" s="264">
        <f t="shared" si="3"/>
        <v>661238.57999999996</v>
      </c>
      <c r="AJ39" s="270">
        <f t="shared" si="4"/>
        <v>333498.73</v>
      </c>
      <c r="AK39" s="279">
        <f t="shared" si="5"/>
        <v>142386.4</v>
      </c>
      <c r="AL39" s="264">
        <f t="shared" si="6"/>
        <v>191112.33</v>
      </c>
    </row>
    <row r="40" spans="1:38" x14ac:dyDescent="0.2">
      <c r="A40" s="260" t="s">
        <v>180</v>
      </c>
      <c r="B40" s="260" t="s">
        <v>223</v>
      </c>
      <c r="C40" s="260">
        <v>2151</v>
      </c>
      <c r="D40" s="260" t="s">
        <v>229</v>
      </c>
      <c r="E40" s="260" t="s">
        <v>229</v>
      </c>
      <c r="F40" s="330">
        <v>500888.28</v>
      </c>
      <c r="G40" s="325"/>
      <c r="H40" s="330">
        <v>12417.15</v>
      </c>
      <c r="I40" s="331">
        <v>2829295.53</v>
      </c>
      <c r="J40" s="331">
        <v>210008.47</v>
      </c>
      <c r="K40" s="326"/>
      <c r="L40" s="332">
        <v>0</v>
      </c>
      <c r="M40" s="332">
        <v>10237.5</v>
      </c>
      <c r="N40" s="327"/>
      <c r="O40" s="327"/>
      <c r="P40" s="332">
        <v>121.5</v>
      </c>
      <c r="Q40" s="326"/>
      <c r="R40" s="326"/>
      <c r="S40" s="331">
        <v>-14551.22</v>
      </c>
      <c r="T40" s="331">
        <v>455164.99</v>
      </c>
      <c r="U40" s="328"/>
      <c r="V40" s="333">
        <v>261929.77</v>
      </c>
      <c r="W40" s="328"/>
      <c r="X40" s="328"/>
      <c r="Y40" s="333">
        <v>171759</v>
      </c>
      <c r="Z40" s="328"/>
      <c r="AA40" s="334">
        <v>281609</v>
      </c>
      <c r="AB40" s="329"/>
      <c r="AC40" s="329"/>
      <c r="AD40" s="334">
        <v>83961.46</v>
      </c>
      <c r="AE40" s="334">
        <v>39314.54</v>
      </c>
      <c r="AF40" s="329"/>
      <c r="AG40" s="262">
        <f t="shared" si="7"/>
        <v>513305.43000000005</v>
      </c>
      <c r="AH40" s="269">
        <f t="shared" si="8"/>
        <v>10359</v>
      </c>
      <c r="AI40" s="264">
        <f t="shared" si="3"/>
        <v>502946.43000000005</v>
      </c>
      <c r="AJ40" s="270">
        <f t="shared" si="4"/>
        <v>433688.77</v>
      </c>
      <c r="AK40" s="279">
        <f t="shared" si="5"/>
        <v>404885</v>
      </c>
      <c r="AL40" s="264">
        <f t="shared" si="6"/>
        <v>28803.770000000019</v>
      </c>
    </row>
    <row r="41" spans="1:38" x14ac:dyDescent="0.2">
      <c r="A41" s="260" t="s">
        <v>180</v>
      </c>
      <c r="B41" s="260" t="s">
        <v>223</v>
      </c>
      <c r="C41" s="260">
        <v>2636</v>
      </c>
      <c r="D41" s="260" t="s">
        <v>230</v>
      </c>
      <c r="E41" s="260" t="s">
        <v>230</v>
      </c>
      <c r="F41" s="330">
        <v>536869.21</v>
      </c>
      <c r="G41" s="325"/>
      <c r="H41" s="330">
        <v>83736.53</v>
      </c>
      <c r="I41" s="331">
        <v>218253.17</v>
      </c>
      <c r="J41" s="331">
        <v>345538.14</v>
      </c>
      <c r="K41" s="326"/>
      <c r="L41" s="327"/>
      <c r="M41" s="332">
        <v>10228</v>
      </c>
      <c r="N41" s="327"/>
      <c r="O41" s="332">
        <v>291333.88</v>
      </c>
      <c r="P41" s="332">
        <v>96.06</v>
      </c>
      <c r="Q41" s="326"/>
      <c r="R41" s="326"/>
      <c r="S41" s="331">
        <v>-494</v>
      </c>
      <c r="T41" s="331">
        <v>1976836.89</v>
      </c>
      <c r="U41" s="328"/>
      <c r="V41" s="333">
        <v>247904.95</v>
      </c>
      <c r="W41" s="328"/>
      <c r="X41" s="328"/>
      <c r="Y41" s="333">
        <v>150276</v>
      </c>
      <c r="Z41" s="328"/>
      <c r="AA41" s="334">
        <v>203148</v>
      </c>
      <c r="AB41" s="329"/>
      <c r="AC41" s="334">
        <v>800</v>
      </c>
      <c r="AD41" s="334">
        <v>66193.06</v>
      </c>
      <c r="AE41" s="334">
        <v>19006.810000000001</v>
      </c>
      <c r="AF41" s="329"/>
      <c r="AG41" s="262">
        <f t="shared" si="7"/>
        <v>620605.74</v>
      </c>
      <c r="AH41" s="269">
        <f t="shared" si="8"/>
        <v>301657.94</v>
      </c>
      <c r="AI41" s="264">
        <f t="shared" si="3"/>
        <v>318947.8</v>
      </c>
      <c r="AJ41" s="270">
        <f t="shared" si="4"/>
        <v>398180.95</v>
      </c>
      <c r="AK41" s="279">
        <f t="shared" si="5"/>
        <v>289147.87</v>
      </c>
      <c r="AL41" s="264">
        <f t="shared" si="6"/>
        <v>109033.08000000002</v>
      </c>
    </row>
    <row r="42" spans="1:38" x14ac:dyDescent="0.2">
      <c r="A42" s="260" t="s">
        <v>180</v>
      </c>
      <c r="B42" s="260" t="s">
        <v>223</v>
      </c>
      <c r="C42" s="260">
        <v>4545</v>
      </c>
      <c r="D42" s="260" t="s">
        <v>231</v>
      </c>
      <c r="E42" s="260" t="s">
        <v>231</v>
      </c>
      <c r="F42" s="330">
        <v>393612.78</v>
      </c>
      <c r="G42" s="325"/>
      <c r="H42" s="330">
        <v>22739.55</v>
      </c>
      <c r="I42" s="331">
        <v>308960</v>
      </c>
      <c r="J42" s="331">
        <v>289564.62</v>
      </c>
      <c r="K42" s="326"/>
      <c r="L42" s="327"/>
      <c r="M42" s="332">
        <v>15167.03</v>
      </c>
      <c r="N42" s="327"/>
      <c r="O42" s="332">
        <v>9725</v>
      </c>
      <c r="P42" s="332">
        <v>0</v>
      </c>
      <c r="Q42" s="326"/>
      <c r="R42" s="326"/>
      <c r="S42" s="331">
        <v>240050.01</v>
      </c>
      <c r="T42" s="331">
        <v>1732965.71</v>
      </c>
      <c r="U42" s="328"/>
      <c r="V42" s="333">
        <v>309962.88</v>
      </c>
      <c r="W42" s="333">
        <v>123760</v>
      </c>
      <c r="X42" s="328"/>
      <c r="Y42" s="333">
        <v>114850.1</v>
      </c>
      <c r="Z42" s="328"/>
      <c r="AA42" s="334">
        <v>264032.09999999998</v>
      </c>
      <c r="AB42" s="329"/>
      <c r="AC42" s="329"/>
      <c r="AD42" s="334">
        <v>120887.81</v>
      </c>
      <c r="AE42" s="334">
        <v>25982.61</v>
      </c>
      <c r="AF42" s="329"/>
      <c r="AG42" s="262">
        <f t="shared" si="7"/>
        <v>416352.33</v>
      </c>
      <c r="AH42" s="269">
        <f t="shared" si="8"/>
        <v>24892.03</v>
      </c>
      <c r="AI42" s="264">
        <f t="shared" si="3"/>
        <v>391460.30000000005</v>
      </c>
      <c r="AJ42" s="270">
        <f t="shared" si="4"/>
        <v>548572.98</v>
      </c>
      <c r="AK42" s="279">
        <f t="shared" si="5"/>
        <v>410902.51999999996</v>
      </c>
      <c r="AL42" s="264">
        <f t="shared" si="6"/>
        <v>137670.46000000002</v>
      </c>
    </row>
    <row r="43" spans="1:38" x14ac:dyDescent="0.2">
      <c r="A43" s="260" t="s">
        <v>180</v>
      </c>
      <c r="B43" s="260" t="s">
        <v>223</v>
      </c>
      <c r="C43" s="260">
        <v>2870</v>
      </c>
      <c r="D43" s="260" t="s">
        <v>232</v>
      </c>
      <c r="E43" s="260" t="s">
        <v>232</v>
      </c>
      <c r="F43" s="330">
        <v>601398.38</v>
      </c>
      <c r="G43" s="325"/>
      <c r="H43" s="330">
        <v>179255.01</v>
      </c>
      <c r="I43" s="331">
        <v>396264.16</v>
      </c>
      <c r="J43" s="331">
        <v>109257.47</v>
      </c>
      <c r="K43" s="326"/>
      <c r="L43" s="332">
        <v>0</v>
      </c>
      <c r="M43" s="332">
        <v>12514.04</v>
      </c>
      <c r="N43" s="327"/>
      <c r="O43" s="332">
        <v>111998</v>
      </c>
      <c r="P43" s="327"/>
      <c r="Q43" s="326"/>
      <c r="R43" s="326"/>
      <c r="S43" s="326"/>
      <c r="T43" s="331">
        <v>2083523.09</v>
      </c>
      <c r="U43" s="328"/>
      <c r="V43" s="333">
        <v>274151.18</v>
      </c>
      <c r="W43" s="328"/>
      <c r="X43" s="328"/>
      <c r="Y43" s="333">
        <v>121948.5</v>
      </c>
      <c r="Z43" s="328"/>
      <c r="AA43" s="334">
        <v>207772.5</v>
      </c>
      <c r="AB43" s="329"/>
      <c r="AC43" s="329"/>
      <c r="AD43" s="334">
        <v>67360.56</v>
      </c>
      <c r="AE43" s="334">
        <v>11538.51</v>
      </c>
      <c r="AF43" s="329"/>
      <c r="AG43" s="262">
        <f t="shared" si="7"/>
        <v>780653.39</v>
      </c>
      <c r="AH43" s="269">
        <f t="shared" si="8"/>
        <v>124512.04000000001</v>
      </c>
      <c r="AI43" s="264">
        <f t="shared" si="3"/>
        <v>656141.35</v>
      </c>
      <c r="AJ43" s="270">
        <f t="shared" si="4"/>
        <v>396099.68</v>
      </c>
      <c r="AK43" s="279">
        <f t="shared" si="5"/>
        <v>286671.57</v>
      </c>
      <c r="AL43" s="264">
        <f t="shared" si="6"/>
        <v>109428.10999999999</v>
      </c>
    </row>
    <row r="44" spans="1:38" x14ac:dyDescent="0.2">
      <c r="A44" s="260" t="s">
        <v>180</v>
      </c>
      <c r="B44" s="260" t="s">
        <v>223</v>
      </c>
      <c r="C44" s="260">
        <v>3482</v>
      </c>
      <c r="D44" s="260" t="s">
        <v>233</v>
      </c>
      <c r="E44" s="260" t="s">
        <v>233</v>
      </c>
      <c r="F44" s="330">
        <v>266922.36</v>
      </c>
      <c r="G44" s="330">
        <v>10000</v>
      </c>
      <c r="H44" s="330">
        <v>11106.27</v>
      </c>
      <c r="I44" s="331">
        <v>1186704.8799999999</v>
      </c>
      <c r="J44" s="331">
        <v>226304.1</v>
      </c>
      <c r="K44" s="326"/>
      <c r="L44" s="332">
        <v>0</v>
      </c>
      <c r="M44" s="332">
        <v>13665.75</v>
      </c>
      <c r="N44" s="327"/>
      <c r="O44" s="327"/>
      <c r="P44" s="327"/>
      <c r="Q44" s="326"/>
      <c r="R44" s="326"/>
      <c r="S44" s="331">
        <v>42650</v>
      </c>
      <c r="T44" s="326"/>
      <c r="U44" s="328"/>
      <c r="V44" s="333">
        <v>38331.919999999998</v>
      </c>
      <c r="W44" s="328"/>
      <c r="X44" s="333">
        <v>0.73</v>
      </c>
      <c r="Y44" s="333">
        <v>123081</v>
      </c>
      <c r="Z44" s="328"/>
      <c r="AA44" s="334">
        <v>232703</v>
      </c>
      <c r="AB44" s="329"/>
      <c r="AC44" s="334">
        <v>480</v>
      </c>
      <c r="AD44" s="334">
        <v>127368.12</v>
      </c>
      <c r="AE44" s="334">
        <v>39336.519999999997</v>
      </c>
      <c r="AF44" s="329"/>
      <c r="AG44" s="262">
        <f t="shared" si="7"/>
        <v>288028.63</v>
      </c>
      <c r="AH44" s="269">
        <f t="shared" si="8"/>
        <v>13665.75</v>
      </c>
      <c r="AI44" s="264">
        <f t="shared" si="3"/>
        <v>274362.88</v>
      </c>
      <c r="AJ44" s="270">
        <f t="shared" si="4"/>
        <v>161413.65</v>
      </c>
      <c r="AK44" s="279">
        <f t="shared" si="5"/>
        <v>399887.64</v>
      </c>
      <c r="AL44" s="264">
        <f t="shared" si="6"/>
        <v>-238473.99000000002</v>
      </c>
    </row>
    <row r="45" spans="1:38" x14ac:dyDescent="0.2">
      <c r="A45" s="260" t="s">
        <v>180</v>
      </c>
      <c r="B45" s="260" t="s">
        <v>223</v>
      </c>
      <c r="C45" s="260">
        <v>4225</v>
      </c>
      <c r="D45" s="260" t="s">
        <v>234</v>
      </c>
      <c r="E45" s="260" t="s">
        <v>234</v>
      </c>
      <c r="F45" s="330">
        <v>181710.48</v>
      </c>
      <c r="G45" s="325"/>
      <c r="H45" s="330">
        <v>54592.57</v>
      </c>
      <c r="I45" s="331">
        <v>708679.49</v>
      </c>
      <c r="J45" s="331">
        <v>276905.52</v>
      </c>
      <c r="K45" s="326"/>
      <c r="L45" s="327"/>
      <c r="M45" s="332">
        <v>15842.94</v>
      </c>
      <c r="N45" s="327"/>
      <c r="O45" s="332">
        <v>36000</v>
      </c>
      <c r="P45" s="332">
        <v>3209.04</v>
      </c>
      <c r="Q45" s="326"/>
      <c r="R45" s="326"/>
      <c r="S45" s="331">
        <v>109763</v>
      </c>
      <c r="T45" s="331">
        <v>1500565.11</v>
      </c>
      <c r="U45" s="328"/>
      <c r="V45" s="333">
        <v>315323.88</v>
      </c>
      <c r="W45" s="333">
        <v>7500</v>
      </c>
      <c r="X45" s="328"/>
      <c r="Y45" s="333">
        <v>146450</v>
      </c>
      <c r="Z45" s="328"/>
      <c r="AA45" s="334">
        <v>258772</v>
      </c>
      <c r="AB45" s="329"/>
      <c r="AC45" s="329"/>
      <c r="AD45" s="334">
        <v>124989.57</v>
      </c>
      <c r="AE45" s="334">
        <v>36955.31</v>
      </c>
      <c r="AF45" s="329"/>
      <c r="AG45" s="262">
        <f t="shared" si="7"/>
        <v>236303.05000000002</v>
      </c>
      <c r="AH45" s="269">
        <f t="shared" si="8"/>
        <v>55051.98</v>
      </c>
      <c r="AI45" s="264">
        <f t="shared" si="3"/>
        <v>181251.07</v>
      </c>
      <c r="AJ45" s="270">
        <f t="shared" si="4"/>
        <v>469273.88</v>
      </c>
      <c r="AK45" s="279">
        <f t="shared" si="5"/>
        <v>420716.88</v>
      </c>
      <c r="AL45" s="264">
        <f t="shared" si="6"/>
        <v>48557</v>
      </c>
    </row>
    <row r="46" spans="1:38" x14ac:dyDescent="0.2">
      <c r="A46" s="260" t="s">
        <v>180</v>
      </c>
      <c r="B46" s="260" t="s">
        <v>223</v>
      </c>
      <c r="C46" s="260">
        <v>3058</v>
      </c>
      <c r="D46" s="260" t="s">
        <v>236</v>
      </c>
      <c r="E46" s="260" t="s">
        <v>236</v>
      </c>
      <c r="F46" s="330">
        <v>228325.43</v>
      </c>
      <c r="G46" s="325"/>
      <c r="H46" s="330">
        <v>12645.08</v>
      </c>
      <c r="I46" s="331">
        <v>31740.1</v>
      </c>
      <c r="J46" s="331">
        <v>142928.09</v>
      </c>
      <c r="K46" s="326"/>
      <c r="L46" s="332">
        <v>0</v>
      </c>
      <c r="M46" s="332">
        <v>13324</v>
      </c>
      <c r="N46" s="327"/>
      <c r="O46" s="327"/>
      <c r="P46" s="327"/>
      <c r="Q46" s="326"/>
      <c r="R46" s="326"/>
      <c r="S46" s="326"/>
      <c r="T46" s="331">
        <v>2280594.58</v>
      </c>
      <c r="U46" s="328"/>
      <c r="V46" s="333">
        <v>306207.51</v>
      </c>
      <c r="W46" s="328"/>
      <c r="X46" s="328"/>
      <c r="Y46" s="333">
        <v>269101</v>
      </c>
      <c r="Z46" s="328"/>
      <c r="AA46" s="334">
        <v>330036</v>
      </c>
      <c r="AB46" s="329"/>
      <c r="AC46" s="329"/>
      <c r="AD46" s="334">
        <v>75265.64</v>
      </c>
      <c r="AE46" s="334">
        <v>26042.9</v>
      </c>
      <c r="AF46" s="329"/>
      <c r="AG46" s="262">
        <f t="shared" si="7"/>
        <v>240970.50999999998</v>
      </c>
      <c r="AH46" s="269">
        <f t="shared" si="8"/>
        <v>13324</v>
      </c>
      <c r="AI46" s="264">
        <f t="shared" si="3"/>
        <v>227646.50999999998</v>
      </c>
      <c r="AJ46" s="270">
        <f t="shared" si="4"/>
        <v>575308.51</v>
      </c>
      <c r="AK46" s="279">
        <f t="shared" si="5"/>
        <v>431344.54000000004</v>
      </c>
      <c r="AL46" s="264">
        <f t="shared" si="6"/>
        <v>143963.96999999997</v>
      </c>
    </row>
    <row r="47" spans="1:38" x14ac:dyDescent="0.2">
      <c r="A47" s="260" t="s">
        <v>182</v>
      </c>
      <c r="B47" s="260" t="s">
        <v>238</v>
      </c>
      <c r="C47" s="260">
        <v>2820</v>
      </c>
      <c r="D47" s="260" t="s">
        <v>240</v>
      </c>
      <c r="E47" s="260" t="s">
        <v>240</v>
      </c>
      <c r="F47" s="330">
        <v>548658.25</v>
      </c>
      <c r="G47" s="325"/>
      <c r="H47" s="330">
        <v>54448.98</v>
      </c>
      <c r="I47" s="331">
        <v>5703696.9900000002</v>
      </c>
      <c r="J47" s="331">
        <v>1956563.99</v>
      </c>
      <c r="K47" s="326"/>
      <c r="L47" s="332">
        <v>0</v>
      </c>
      <c r="M47" s="332">
        <v>33788</v>
      </c>
      <c r="N47" s="327"/>
      <c r="O47" s="327"/>
      <c r="P47" s="327"/>
      <c r="Q47" s="326"/>
      <c r="R47" s="331">
        <v>-1378318.91</v>
      </c>
      <c r="S47" s="331">
        <v>104549.09</v>
      </c>
      <c r="T47" s="331">
        <v>2114009</v>
      </c>
      <c r="U47" s="328"/>
      <c r="V47" s="333">
        <v>47117.69</v>
      </c>
      <c r="W47" s="328"/>
      <c r="X47" s="333">
        <v>79.72</v>
      </c>
      <c r="Y47" s="333">
        <v>141183</v>
      </c>
      <c r="Z47" s="328"/>
      <c r="AA47" s="334">
        <v>180763</v>
      </c>
      <c r="AB47" s="329"/>
      <c r="AC47" s="329"/>
      <c r="AD47" s="334">
        <v>139632.62</v>
      </c>
      <c r="AE47" s="334">
        <v>67872.179999999993</v>
      </c>
      <c r="AF47" s="329"/>
      <c r="AG47" s="262">
        <f t="shared" si="7"/>
        <v>603107.23</v>
      </c>
      <c r="AH47" s="269">
        <f t="shared" si="8"/>
        <v>33788</v>
      </c>
      <c r="AI47" s="264">
        <f t="shared" si="3"/>
        <v>569319.23</v>
      </c>
      <c r="AJ47" s="270">
        <f t="shared" si="4"/>
        <v>188380.41</v>
      </c>
      <c r="AK47" s="279">
        <f t="shared" si="5"/>
        <v>388267.8</v>
      </c>
      <c r="AL47" s="264">
        <f t="shared" si="6"/>
        <v>-199887.38999999998</v>
      </c>
    </row>
    <row r="48" spans="1:38" x14ac:dyDescent="0.2">
      <c r="A48" s="260" t="s">
        <v>182</v>
      </c>
      <c r="B48" s="260" t="s">
        <v>238</v>
      </c>
      <c r="C48" s="260">
        <v>3895</v>
      </c>
      <c r="D48" s="260" t="s">
        <v>241</v>
      </c>
      <c r="E48" s="260" t="s">
        <v>241</v>
      </c>
      <c r="F48" s="330">
        <v>254729.14</v>
      </c>
      <c r="G48" s="330">
        <v>3840.1</v>
      </c>
      <c r="H48" s="330">
        <v>23340.080000000002</v>
      </c>
      <c r="I48" s="331">
        <v>3426635.66</v>
      </c>
      <c r="J48" s="331">
        <v>120036.08</v>
      </c>
      <c r="K48" s="326"/>
      <c r="L48" s="332">
        <v>0</v>
      </c>
      <c r="M48" s="332">
        <v>22735.17</v>
      </c>
      <c r="N48" s="327"/>
      <c r="O48" s="332">
        <v>59686.92</v>
      </c>
      <c r="P48" s="332">
        <v>186.92</v>
      </c>
      <c r="Q48" s="326"/>
      <c r="R48" s="326"/>
      <c r="S48" s="331">
        <v>-218984.89</v>
      </c>
      <c r="T48" s="331">
        <v>1646714.98</v>
      </c>
      <c r="U48" s="328"/>
      <c r="V48" s="333">
        <v>699163.85</v>
      </c>
      <c r="W48" s="328"/>
      <c r="X48" s="328"/>
      <c r="Y48" s="333">
        <v>69594</v>
      </c>
      <c r="Z48" s="328"/>
      <c r="AA48" s="334">
        <v>149844</v>
      </c>
      <c r="AB48" s="329"/>
      <c r="AC48" s="329"/>
      <c r="AD48" s="334">
        <v>123947.56</v>
      </c>
      <c r="AE48" s="334">
        <v>41051.93</v>
      </c>
      <c r="AF48" s="329"/>
      <c r="AG48" s="262">
        <f t="shared" si="7"/>
        <v>281909.32</v>
      </c>
      <c r="AH48" s="269">
        <f t="shared" si="8"/>
        <v>82609.009999999995</v>
      </c>
      <c r="AI48" s="264">
        <f t="shared" si="3"/>
        <v>199300.31</v>
      </c>
      <c r="AJ48" s="270">
        <f t="shared" si="4"/>
        <v>768757.85</v>
      </c>
      <c r="AK48" s="279">
        <f t="shared" si="5"/>
        <v>314843.49</v>
      </c>
      <c r="AL48" s="264">
        <f t="shared" si="6"/>
        <v>453914.36</v>
      </c>
    </row>
    <row r="49" spans="1:38" x14ac:dyDescent="0.2">
      <c r="A49" s="260" t="s">
        <v>182</v>
      </c>
      <c r="B49" s="260" t="s">
        <v>238</v>
      </c>
      <c r="C49" s="260">
        <v>2041</v>
      </c>
      <c r="D49" s="260" t="s">
        <v>242</v>
      </c>
      <c r="E49" s="335" t="s">
        <v>242</v>
      </c>
      <c r="F49" s="330">
        <v>1033839.32</v>
      </c>
      <c r="G49" s="325"/>
      <c r="H49" s="330">
        <v>15332.72</v>
      </c>
      <c r="I49" s="331">
        <v>1600710.94</v>
      </c>
      <c r="J49" s="331">
        <v>2041064.2</v>
      </c>
      <c r="K49" s="331">
        <v>73999</v>
      </c>
      <c r="L49" s="332">
        <v>0</v>
      </c>
      <c r="M49" s="332">
        <v>12350</v>
      </c>
      <c r="N49" s="327"/>
      <c r="O49" s="327"/>
      <c r="P49" s="327"/>
      <c r="Q49" s="326"/>
      <c r="R49" s="326"/>
      <c r="S49" s="331">
        <v>-47931.83</v>
      </c>
      <c r="T49" s="331">
        <v>2273364.33</v>
      </c>
      <c r="U49" s="328"/>
      <c r="V49" s="333">
        <v>66195.73</v>
      </c>
      <c r="W49" s="328"/>
      <c r="X49" s="333">
        <v>1559.48</v>
      </c>
      <c r="Y49" s="333">
        <v>110960</v>
      </c>
      <c r="Z49" s="328"/>
      <c r="AA49" s="334">
        <v>180680</v>
      </c>
      <c r="AB49" s="329"/>
      <c r="AC49" s="329"/>
      <c r="AD49" s="334">
        <v>47712.49</v>
      </c>
      <c r="AE49" s="334">
        <v>41968.92</v>
      </c>
      <c r="AF49" s="329"/>
      <c r="AG49" s="262">
        <f t="shared" si="7"/>
        <v>1049172.04</v>
      </c>
      <c r="AH49" s="269">
        <f t="shared" si="8"/>
        <v>12350</v>
      </c>
      <c r="AI49" s="264">
        <f t="shared" si="3"/>
        <v>1036822.04</v>
      </c>
      <c r="AJ49" s="270">
        <f t="shared" si="4"/>
        <v>178715.21</v>
      </c>
      <c r="AK49" s="279">
        <f t="shared" si="5"/>
        <v>270361.40999999997</v>
      </c>
      <c r="AL49" s="264">
        <f t="shared" si="6"/>
        <v>-91646.199999999983</v>
      </c>
    </row>
    <row r="50" spans="1:38" x14ac:dyDescent="0.2">
      <c r="A50" s="260" t="s">
        <v>184</v>
      </c>
      <c r="B50" s="260" t="s">
        <v>244</v>
      </c>
      <c r="C50" s="260">
        <v>2880</v>
      </c>
      <c r="D50" s="260" t="s">
        <v>246</v>
      </c>
      <c r="E50" s="260" t="s">
        <v>246</v>
      </c>
      <c r="F50" s="330">
        <v>655978.54</v>
      </c>
      <c r="G50" s="325"/>
      <c r="H50" s="330">
        <v>19960</v>
      </c>
      <c r="I50" s="331">
        <v>87753.29</v>
      </c>
      <c r="J50" s="331">
        <v>674531.64</v>
      </c>
      <c r="K50" s="326"/>
      <c r="L50" s="332">
        <v>0</v>
      </c>
      <c r="M50" s="332">
        <v>0</v>
      </c>
      <c r="N50" s="327"/>
      <c r="O50" s="332">
        <v>147794</v>
      </c>
      <c r="P50" s="332">
        <v>2525.3000000000002</v>
      </c>
      <c r="Q50" s="326"/>
      <c r="R50" s="326"/>
      <c r="S50" s="326"/>
      <c r="T50" s="331">
        <v>2191305.25</v>
      </c>
      <c r="U50" s="328"/>
      <c r="V50" s="333">
        <v>280335.37</v>
      </c>
      <c r="W50" s="328"/>
      <c r="X50" s="328"/>
      <c r="Y50" s="333">
        <v>166039.20000000001</v>
      </c>
      <c r="Z50" s="328"/>
      <c r="AA50" s="334">
        <v>237187.20000000001</v>
      </c>
      <c r="AB50" s="329"/>
      <c r="AC50" s="329"/>
      <c r="AD50" s="334">
        <v>122904.21</v>
      </c>
      <c r="AE50" s="334">
        <v>42188.88</v>
      </c>
      <c r="AF50" s="329"/>
      <c r="AG50" s="262">
        <f t="shared" si="7"/>
        <v>675938.54</v>
      </c>
      <c r="AH50" s="269">
        <f t="shared" si="8"/>
        <v>150319.29999999999</v>
      </c>
      <c r="AI50" s="264">
        <f t="shared" si="3"/>
        <v>525619.24</v>
      </c>
      <c r="AJ50" s="270">
        <f t="shared" si="4"/>
        <v>446374.57</v>
      </c>
      <c r="AK50" s="279">
        <f t="shared" si="5"/>
        <v>402280.29000000004</v>
      </c>
      <c r="AL50" s="264">
        <f t="shared" si="6"/>
        <v>44094.27999999997</v>
      </c>
    </row>
    <row r="51" spans="1:38" x14ac:dyDescent="0.2">
      <c r="A51" s="260" t="s">
        <v>184</v>
      </c>
      <c r="B51" s="260" t="s">
        <v>244</v>
      </c>
      <c r="C51" s="260">
        <v>9821</v>
      </c>
      <c r="D51" s="260" t="s">
        <v>247</v>
      </c>
      <c r="E51" s="260" t="s">
        <v>247</v>
      </c>
      <c r="F51" s="330">
        <v>1631037.26</v>
      </c>
      <c r="G51" s="325"/>
      <c r="H51" s="330">
        <v>51082.63</v>
      </c>
      <c r="I51" s="331">
        <v>999377.78</v>
      </c>
      <c r="J51" s="331">
        <v>244400.54</v>
      </c>
      <c r="K51" s="326"/>
      <c r="L51" s="332">
        <v>0</v>
      </c>
      <c r="M51" s="332">
        <v>0</v>
      </c>
      <c r="N51" s="327"/>
      <c r="O51" s="332">
        <v>214674.55</v>
      </c>
      <c r="P51" s="332">
        <v>492.75</v>
      </c>
      <c r="Q51" s="326"/>
      <c r="R51" s="326"/>
      <c r="S51" s="326"/>
      <c r="T51" s="331">
        <v>2281491.52</v>
      </c>
      <c r="U51" s="328"/>
      <c r="V51" s="333">
        <v>443899.94</v>
      </c>
      <c r="W51" s="328"/>
      <c r="X51" s="328"/>
      <c r="Y51" s="333">
        <v>367820.2</v>
      </c>
      <c r="Z51" s="328"/>
      <c r="AA51" s="334">
        <v>487146.2</v>
      </c>
      <c r="AB51" s="329"/>
      <c r="AC51" s="329"/>
      <c r="AD51" s="334">
        <v>351259.84</v>
      </c>
      <c r="AE51" s="334">
        <v>43783.78</v>
      </c>
      <c r="AF51" s="329"/>
      <c r="AG51" s="262">
        <f t="shared" si="7"/>
        <v>1682119.89</v>
      </c>
      <c r="AH51" s="269">
        <f t="shared" si="8"/>
        <v>215167.3</v>
      </c>
      <c r="AI51" s="264">
        <f t="shared" si="3"/>
        <v>1466952.5899999999</v>
      </c>
      <c r="AJ51" s="270">
        <f t="shared" si="4"/>
        <v>811720.14</v>
      </c>
      <c r="AK51" s="279">
        <f t="shared" si="5"/>
        <v>882189.82000000007</v>
      </c>
      <c r="AL51" s="264">
        <f t="shared" si="6"/>
        <v>-70469.680000000051</v>
      </c>
    </row>
    <row r="52" spans="1:38" x14ac:dyDescent="0.2">
      <c r="A52" s="260" t="s">
        <v>184</v>
      </c>
      <c r="B52" s="260" t="s">
        <v>244</v>
      </c>
      <c r="C52" s="260">
        <v>4858</v>
      </c>
      <c r="D52" s="260" t="s">
        <v>248</v>
      </c>
      <c r="E52" s="260" t="s">
        <v>248</v>
      </c>
      <c r="F52" s="330">
        <v>204121.67</v>
      </c>
      <c r="G52" s="330">
        <v>-100000</v>
      </c>
      <c r="H52" s="330">
        <v>10769.77</v>
      </c>
      <c r="I52" s="331">
        <v>81269.81</v>
      </c>
      <c r="J52" s="331">
        <v>1505506.66</v>
      </c>
      <c r="K52" s="326"/>
      <c r="L52" s="332">
        <v>0</v>
      </c>
      <c r="M52" s="332">
        <v>0</v>
      </c>
      <c r="N52" s="327"/>
      <c r="O52" s="332">
        <v>16560</v>
      </c>
      <c r="P52" s="332">
        <v>961.4</v>
      </c>
      <c r="Q52" s="326"/>
      <c r="R52" s="326"/>
      <c r="S52" s="326"/>
      <c r="T52" s="331">
        <v>2647377.69</v>
      </c>
      <c r="U52" s="328"/>
      <c r="V52" s="333">
        <v>423242.22</v>
      </c>
      <c r="W52" s="328"/>
      <c r="X52" s="328"/>
      <c r="Y52" s="333">
        <v>233285.2</v>
      </c>
      <c r="Z52" s="328"/>
      <c r="AA52" s="334">
        <v>325052.2</v>
      </c>
      <c r="AB52" s="329"/>
      <c r="AC52" s="329"/>
      <c r="AD52" s="334">
        <v>230666.42</v>
      </c>
      <c r="AE52" s="334">
        <v>32489.94</v>
      </c>
      <c r="AF52" s="329"/>
      <c r="AG52" s="262">
        <f t="shared" si="7"/>
        <v>114891.44000000002</v>
      </c>
      <c r="AH52" s="269">
        <f t="shared" si="8"/>
        <v>17521.400000000001</v>
      </c>
      <c r="AI52" s="264">
        <f t="shared" si="3"/>
        <v>97370.040000000008</v>
      </c>
      <c r="AJ52" s="270">
        <f t="shared" si="4"/>
        <v>656527.41999999993</v>
      </c>
      <c r="AK52" s="279">
        <f t="shared" si="5"/>
        <v>588208.55999999994</v>
      </c>
      <c r="AL52" s="264">
        <f t="shared" si="6"/>
        <v>68318.859999999986</v>
      </c>
    </row>
    <row r="53" spans="1:38" x14ac:dyDescent="0.2">
      <c r="A53" s="260" t="s">
        <v>184</v>
      </c>
      <c r="B53" s="260" t="s">
        <v>244</v>
      </c>
      <c r="C53" s="260">
        <v>5652</v>
      </c>
      <c r="D53" s="260" t="s">
        <v>249</v>
      </c>
      <c r="E53" s="260" t="s">
        <v>249</v>
      </c>
      <c r="F53" s="330">
        <v>1168702.83</v>
      </c>
      <c r="G53" s="330">
        <v>100000</v>
      </c>
      <c r="H53" s="330">
        <v>100066.92</v>
      </c>
      <c r="I53" s="331">
        <v>209755.66</v>
      </c>
      <c r="J53" s="331">
        <v>357338.15</v>
      </c>
      <c r="K53" s="326"/>
      <c r="L53" s="332">
        <v>0</v>
      </c>
      <c r="M53" s="332">
        <v>-27800</v>
      </c>
      <c r="N53" s="332">
        <v>79800</v>
      </c>
      <c r="O53" s="332">
        <v>489999.64</v>
      </c>
      <c r="P53" s="332">
        <v>4118</v>
      </c>
      <c r="Q53" s="326"/>
      <c r="R53" s="326"/>
      <c r="S53" s="326"/>
      <c r="T53" s="331">
        <v>4706462.17</v>
      </c>
      <c r="U53" s="328"/>
      <c r="V53" s="333">
        <v>768030.96</v>
      </c>
      <c r="W53" s="328"/>
      <c r="X53" s="328"/>
      <c r="Y53" s="333">
        <v>286876</v>
      </c>
      <c r="Z53" s="328"/>
      <c r="AA53" s="334">
        <v>371035</v>
      </c>
      <c r="AB53" s="329"/>
      <c r="AC53" s="329"/>
      <c r="AD53" s="334">
        <v>243238.18</v>
      </c>
      <c r="AE53" s="334">
        <v>31213.96</v>
      </c>
      <c r="AF53" s="329"/>
      <c r="AG53" s="262">
        <f t="shared" si="7"/>
        <v>1368769.75</v>
      </c>
      <c r="AH53" s="269">
        <f t="shared" si="8"/>
        <v>546117.64</v>
      </c>
      <c r="AI53" s="264">
        <f t="shared" si="3"/>
        <v>822652.11</v>
      </c>
      <c r="AJ53" s="270">
        <f t="shared" si="4"/>
        <v>1054906.96</v>
      </c>
      <c r="AK53" s="279">
        <f t="shared" si="5"/>
        <v>645487.1399999999</v>
      </c>
      <c r="AL53" s="264">
        <f t="shared" si="6"/>
        <v>409419.82000000007</v>
      </c>
    </row>
    <row r="54" spans="1:38" x14ac:dyDescent="0.2">
      <c r="A54" s="260" t="s">
        <v>186</v>
      </c>
      <c r="B54" s="260" t="s">
        <v>251</v>
      </c>
      <c r="C54" s="260">
        <v>2823</v>
      </c>
      <c r="D54" s="260" t="s">
        <v>253</v>
      </c>
      <c r="E54" s="260" t="s">
        <v>253</v>
      </c>
      <c r="F54" s="330"/>
      <c r="G54" s="330"/>
      <c r="H54" s="330"/>
      <c r="I54" s="331"/>
      <c r="J54" s="331"/>
      <c r="K54" s="326"/>
      <c r="L54" s="332"/>
      <c r="M54" s="332"/>
      <c r="N54" s="332"/>
      <c r="O54" s="332"/>
      <c r="P54" s="332"/>
      <c r="Q54" s="326"/>
      <c r="R54" s="326"/>
      <c r="S54" s="326"/>
      <c r="T54" s="331"/>
      <c r="U54" s="328"/>
      <c r="V54" s="333"/>
      <c r="W54" s="328"/>
      <c r="X54" s="328"/>
      <c r="Y54" s="333"/>
      <c r="Z54" s="328"/>
      <c r="AA54" s="334"/>
      <c r="AB54" s="329"/>
      <c r="AC54" s="329"/>
      <c r="AD54" s="334"/>
      <c r="AE54" s="334"/>
      <c r="AF54" s="329"/>
      <c r="AG54" s="262">
        <f t="shared" si="7"/>
        <v>0</v>
      </c>
      <c r="AH54" s="269">
        <f t="shared" si="8"/>
        <v>0</v>
      </c>
      <c r="AI54" s="264">
        <f t="shared" si="3"/>
        <v>0</v>
      </c>
      <c r="AJ54" s="270">
        <f t="shared" si="4"/>
        <v>0</v>
      </c>
      <c r="AK54" s="279">
        <f t="shared" si="5"/>
        <v>0</v>
      </c>
      <c r="AL54" s="264">
        <f t="shared" si="6"/>
        <v>0</v>
      </c>
    </row>
    <row r="55" spans="1:38" s="349" customFormat="1" x14ac:dyDescent="0.2">
      <c r="A55" s="349" t="s">
        <v>186</v>
      </c>
      <c r="B55" s="349" t="s">
        <v>251</v>
      </c>
      <c r="C55" s="349">
        <v>4818</v>
      </c>
      <c r="D55" s="349" t="s">
        <v>254</v>
      </c>
      <c r="E55" s="349" t="s">
        <v>254</v>
      </c>
      <c r="F55" s="350"/>
      <c r="G55" s="350"/>
      <c r="H55" s="350"/>
      <c r="I55" s="350"/>
      <c r="J55" s="350"/>
      <c r="K55" s="351"/>
      <c r="L55" s="350"/>
      <c r="M55" s="350"/>
      <c r="N55" s="350"/>
      <c r="O55" s="350"/>
      <c r="P55" s="350"/>
      <c r="Q55" s="351"/>
      <c r="R55" s="351"/>
      <c r="S55" s="351"/>
      <c r="T55" s="350"/>
      <c r="U55" s="351"/>
      <c r="V55" s="350"/>
      <c r="W55" s="351"/>
      <c r="X55" s="351"/>
      <c r="Y55" s="350"/>
      <c r="Z55" s="351"/>
      <c r="AA55" s="350"/>
      <c r="AB55" s="351"/>
      <c r="AC55" s="351"/>
      <c r="AD55" s="350"/>
      <c r="AE55" s="350"/>
      <c r="AF55" s="351"/>
      <c r="AG55" s="286">
        <f t="shared" si="7"/>
        <v>0</v>
      </c>
      <c r="AH55" s="352">
        <f t="shared" si="8"/>
        <v>0</v>
      </c>
      <c r="AI55" s="264">
        <f t="shared" si="3"/>
        <v>0</v>
      </c>
      <c r="AJ55" s="352">
        <f t="shared" si="4"/>
        <v>0</v>
      </c>
      <c r="AK55" s="286">
        <f t="shared" si="5"/>
        <v>0</v>
      </c>
      <c r="AL55" s="264">
        <f t="shared" si="6"/>
        <v>0</v>
      </c>
    </row>
    <row r="56" spans="1:38" x14ac:dyDescent="0.2">
      <c r="A56" s="260" t="s">
        <v>186</v>
      </c>
      <c r="B56" s="260" t="s">
        <v>251</v>
      </c>
      <c r="C56" s="260">
        <v>2500</v>
      </c>
      <c r="D56" s="260" t="s">
        <v>255</v>
      </c>
      <c r="E56" s="260" t="s">
        <v>255</v>
      </c>
      <c r="F56" s="330"/>
      <c r="G56" s="330"/>
      <c r="H56" s="330"/>
      <c r="I56" s="331"/>
      <c r="J56" s="331"/>
      <c r="K56" s="326"/>
      <c r="L56" s="332"/>
      <c r="M56" s="332"/>
      <c r="N56" s="332"/>
      <c r="O56" s="332"/>
      <c r="P56" s="332"/>
      <c r="Q56" s="326"/>
      <c r="R56" s="326"/>
      <c r="S56" s="326"/>
      <c r="T56" s="331"/>
      <c r="U56" s="328"/>
      <c r="V56" s="333"/>
      <c r="W56" s="328"/>
      <c r="X56" s="328"/>
      <c r="Y56" s="333"/>
      <c r="Z56" s="328"/>
      <c r="AA56" s="334"/>
      <c r="AB56" s="329"/>
      <c r="AC56" s="329"/>
      <c r="AD56" s="334"/>
      <c r="AE56" s="334"/>
      <c r="AF56" s="329"/>
      <c r="AG56" s="262">
        <f t="shared" si="7"/>
        <v>0</v>
      </c>
      <c r="AH56" s="269">
        <f t="shared" si="8"/>
        <v>0</v>
      </c>
      <c r="AI56" s="264">
        <f t="shared" si="3"/>
        <v>0</v>
      </c>
      <c r="AJ56" s="270">
        <f t="shared" si="4"/>
        <v>0</v>
      </c>
      <c r="AK56" s="279">
        <f t="shared" si="5"/>
        <v>0</v>
      </c>
      <c r="AL56" s="264">
        <f t="shared" si="6"/>
        <v>0</v>
      </c>
    </row>
    <row r="57" spans="1:38" x14ac:dyDescent="0.2">
      <c r="A57" s="260" t="s">
        <v>186</v>
      </c>
      <c r="B57" s="260" t="s">
        <v>251</v>
      </c>
      <c r="C57" s="260">
        <v>4429</v>
      </c>
      <c r="D57" s="260" t="s">
        <v>256</v>
      </c>
      <c r="E57" s="260" t="s">
        <v>256</v>
      </c>
      <c r="F57" s="330"/>
      <c r="G57" s="325"/>
      <c r="H57" s="330"/>
      <c r="I57" s="331"/>
      <c r="J57" s="331"/>
      <c r="K57" s="326"/>
      <c r="L57" s="327"/>
      <c r="M57" s="332"/>
      <c r="N57" s="327"/>
      <c r="O57" s="332"/>
      <c r="P57" s="332"/>
      <c r="Q57" s="326"/>
      <c r="R57" s="326"/>
      <c r="S57" s="331"/>
      <c r="T57" s="331"/>
      <c r="U57" s="328"/>
      <c r="V57" s="333"/>
      <c r="W57" s="333"/>
      <c r="X57" s="328"/>
      <c r="Y57" s="333"/>
      <c r="Z57" s="328"/>
      <c r="AA57" s="334"/>
      <c r="AB57" s="329"/>
      <c r="AC57" s="329"/>
      <c r="AD57" s="334"/>
      <c r="AE57" s="334"/>
      <c r="AF57" s="329"/>
      <c r="AG57" s="262">
        <f t="shared" si="7"/>
        <v>0</v>
      </c>
      <c r="AH57" s="269">
        <f t="shared" si="8"/>
        <v>0</v>
      </c>
      <c r="AI57" s="264">
        <f t="shared" si="3"/>
        <v>0</v>
      </c>
      <c r="AJ57" s="270">
        <f t="shared" si="4"/>
        <v>0</v>
      </c>
      <c r="AK57" s="279">
        <f t="shared" si="5"/>
        <v>0</v>
      </c>
      <c r="AL57" s="264">
        <f t="shared" si="6"/>
        <v>0</v>
      </c>
    </row>
    <row r="58" spans="1:38" x14ac:dyDescent="0.2">
      <c r="A58" s="260" t="s">
        <v>186</v>
      </c>
      <c r="B58" s="260" t="s">
        <v>251</v>
      </c>
      <c r="C58" s="260">
        <v>3247</v>
      </c>
      <c r="D58" s="260" t="s">
        <v>257</v>
      </c>
      <c r="E58" s="260" t="s">
        <v>257</v>
      </c>
      <c r="F58" s="330"/>
      <c r="G58" s="325"/>
      <c r="H58" s="330"/>
      <c r="I58" s="331"/>
      <c r="J58" s="331"/>
      <c r="K58" s="326"/>
      <c r="L58" s="327"/>
      <c r="M58" s="332"/>
      <c r="N58" s="327"/>
      <c r="O58" s="332"/>
      <c r="P58" s="332"/>
      <c r="Q58" s="326"/>
      <c r="R58" s="326"/>
      <c r="S58" s="331"/>
      <c r="T58" s="331"/>
      <c r="U58" s="328"/>
      <c r="V58" s="333"/>
      <c r="W58" s="333"/>
      <c r="X58" s="328"/>
      <c r="Y58" s="333"/>
      <c r="Z58" s="328"/>
      <c r="AA58" s="334"/>
      <c r="AB58" s="329"/>
      <c r="AC58" s="329"/>
      <c r="AD58" s="334"/>
      <c r="AE58" s="334"/>
      <c r="AF58" s="329"/>
      <c r="AG58" s="262">
        <f t="shared" si="7"/>
        <v>0</v>
      </c>
      <c r="AH58" s="269">
        <f t="shared" si="8"/>
        <v>0</v>
      </c>
      <c r="AI58" s="264">
        <f t="shared" si="3"/>
        <v>0</v>
      </c>
      <c r="AJ58" s="270">
        <f t="shared" si="4"/>
        <v>0</v>
      </c>
      <c r="AK58" s="279">
        <f t="shared" si="5"/>
        <v>0</v>
      </c>
      <c r="AL58" s="264">
        <f t="shared" si="6"/>
        <v>0</v>
      </c>
    </row>
    <row r="59" spans="1:38" x14ac:dyDescent="0.2">
      <c r="A59" s="273" t="s">
        <v>186</v>
      </c>
      <c r="B59" s="273" t="s">
        <v>251</v>
      </c>
      <c r="C59" s="273">
        <v>1126</v>
      </c>
      <c r="D59" s="273" t="s">
        <v>258</v>
      </c>
      <c r="E59" s="273" t="s">
        <v>258</v>
      </c>
      <c r="F59" s="330"/>
      <c r="G59" s="325"/>
      <c r="H59" s="330"/>
      <c r="I59" s="331"/>
      <c r="J59" s="331"/>
      <c r="K59" s="326"/>
      <c r="L59" s="327"/>
      <c r="M59" s="332"/>
      <c r="N59" s="327"/>
      <c r="O59" s="332"/>
      <c r="P59" s="332"/>
      <c r="Q59" s="326"/>
      <c r="R59" s="326"/>
      <c r="S59" s="331"/>
      <c r="T59" s="331"/>
      <c r="U59" s="328"/>
      <c r="V59" s="333"/>
      <c r="W59" s="333"/>
      <c r="X59" s="328"/>
      <c r="Y59" s="333"/>
      <c r="Z59" s="328"/>
      <c r="AA59" s="334"/>
      <c r="AB59" s="329"/>
      <c r="AC59" s="329"/>
      <c r="AD59" s="334"/>
      <c r="AE59" s="334"/>
      <c r="AF59" s="329"/>
      <c r="AG59" s="262">
        <f t="shared" si="7"/>
        <v>0</v>
      </c>
      <c r="AH59" s="269">
        <f t="shared" si="8"/>
        <v>0</v>
      </c>
      <c r="AI59" s="264">
        <f t="shared" si="3"/>
        <v>0</v>
      </c>
      <c r="AJ59" s="270">
        <f t="shared" si="4"/>
        <v>0</v>
      </c>
      <c r="AK59" s="279">
        <f t="shared" si="5"/>
        <v>0</v>
      </c>
      <c r="AL59" s="264">
        <f t="shared" si="6"/>
        <v>0</v>
      </c>
    </row>
    <row r="60" spans="1:38" s="274" customFormat="1" x14ac:dyDescent="0.2">
      <c r="A60" s="260" t="s">
        <v>188</v>
      </c>
      <c r="B60" s="260" t="s">
        <v>260</v>
      </c>
      <c r="C60" s="260">
        <v>3728</v>
      </c>
      <c r="D60" s="260" t="s">
        <v>262</v>
      </c>
      <c r="E60" s="260" t="s">
        <v>262</v>
      </c>
      <c r="F60" s="330">
        <v>107133.18</v>
      </c>
      <c r="G60" s="325"/>
      <c r="H60" s="330">
        <v>14540.29</v>
      </c>
      <c r="I60" s="331">
        <v>700007.74</v>
      </c>
      <c r="J60" s="331">
        <v>-488854.3</v>
      </c>
      <c r="K60" s="326"/>
      <c r="L60" s="332">
        <v>48374</v>
      </c>
      <c r="M60" s="332">
        <v>0</v>
      </c>
      <c r="N60" s="327"/>
      <c r="O60" s="332">
        <v>727282</v>
      </c>
      <c r="P60" s="332">
        <v>1438.32</v>
      </c>
      <c r="Q60" s="326"/>
      <c r="R60" s="326"/>
      <c r="S60" s="326"/>
      <c r="T60" s="331">
        <v>2210713.7999999998</v>
      </c>
      <c r="U60" s="328"/>
      <c r="V60" s="333">
        <v>114533.04</v>
      </c>
      <c r="W60" s="328"/>
      <c r="X60" s="328"/>
      <c r="Y60" s="333">
        <v>166285</v>
      </c>
      <c r="Z60" s="333">
        <v>9547.36</v>
      </c>
      <c r="AA60" s="334">
        <v>232927</v>
      </c>
      <c r="AB60" s="329"/>
      <c r="AC60" s="329"/>
      <c r="AD60" s="334">
        <v>69241.33</v>
      </c>
      <c r="AE60" s="334">
        <v>76151</v>
      </c>
      <c r="AF60" s="329"/>
      <c r="AG60" s="262">
        <f t="shared" si="7"/>
        <v>121673.47</v>
      </c>
      <c r="AH60" s="269">
        <f t="shared" si="8"/>
        <v>777094.32</v>
      </c>
      <c r="AI60" s="264">
        <f t="shared" si="3"/>
        <v>-655420.85</v>
      </c>
      <c r="AJ60" s="270">
        <f t="shared" si="4"/>
        <v>290365.39999999997</v>
      </c>
      <c r="AK60" s="279">
        <f t="shared" si="5"/>
        <v>378319.33</v>
      </c>
      <c r="AL60" s="264">
        <f t="shared" si="6"/>
        <v>-87953.930000000051</v>
      </c>
    </row>
    <row r="61" spans="1:38" x14ac:dyDescent="0.2">
      <c r="A61" s="260" t="s">
        <v>188</v>
      </c>
      <c r="B61" s="260" t="s">
        <v>260</v>
      </c>
      <c r="C61" s="260">
        <v>3543</v>
      </c>
      <c r="D61" s="260" t="s">
        <v>263</v>
      </c>
      <c r="E61" s="260" t="s">
        <v>263</v>
      </c>
      <c r="F61" s="330">
        <v>178374.69</v>
      </c>
      <c r="G61" s="325"/>
      <c r="H61" s="330">
        <v>322715.95</v>
      </c>
      <c r="I61" s="331">
        <v>498067.6</v>
      </c>
      <c r="J61" s="331">
        <v>174228.36</v>
      </c>
      <c r="K61" s="326"/>
      <c r="L61" s="332">
        <v>13260</v>
      </c>
      <c r="M61" s="332">
        <v>13325</v>
      </c>
      <c r="N61" s="327"/>
      <c r="O61" s="332">
        <v>82059</v>
      </c>
      <c r="P61" s="327"/>
      <c r="Q61" s="326"/>
      <c r="R61" s="326"/>
      <c r="S61" s="331">
        <v>206552.99</v>
      </c>
      <c r="T61" s="331">
        <v>1549075.07</v>
      </c>
      <c r="U61" s="328"/>
      <c r="V61" s="333">
        <v>329261.59999999998</v>
      </c>
      <c r="W61" s="328"/>
      <c r="X61" s="328"/>
      <c r="Y61" s="333">
        <v>186745.8</v>
      </c>
      <c r="Z61" s="328"/>
      <c r="AA61" s="334">
        <v>241005.8</v>
      </c>
      <c r="AB61" s="329"/>
      <c r="AC61" s="329"/>
      <c r="AD61" s="334">
        <v>113246.97</v>
      </c>
      <c r="AE61" s="334">
        <v>66708.820000000007</v>
      </c>
      <c r="AF61" s="329"/>
      <c r="AG61" s="262">
        <f t="shared" si="7"/>
        <v>501090.64</v>
      </c>
      <c r="AH61" s="269">
        <f t="shared" si="8"/>
        <v>108644</v>
      </c>
      <c r="AI61" s="264">
        <f t="shared" si="3"/>
        <v>392446.64</v>
      </c>
      <c r="AJ61" s="270">
        <f t="shared" si="4"/>
        <v>516007.39999999997</v>
      </c>
      <c r="AK61" s="279">
        <f t="shared" si="5"/>
        <v>420961.59</v>
      </c>
      <c r="AL61" s="264">
        <f t="shared" si="6"/>
        <v>95045.809999999939</v>
      </c>
    </row>
    <row r="62" spans="1:38" s="349" customFormat="1" x14ac:dyDescent="0.2">
      <c r="A62" s="349" t="s">
        <v>188</v>
      </c>
      <c r="B62" s="349" t="s">
        <v>260</v>
      </c>
      <c r="C62" s="349">
        <v>6330</v>
      </c>
      <c r="D62" s="349" t="s">
        <v>264</v>
      </c>
      <c r="E62" s="349" t="s">
        <v>264</v>
      </c>
      <c r="F62" s="350">
        <v>143334.10999999999</v>
      </c>
      <c r="G62" s="350">
        <v>127516</v>
      </c>
      <c r="H62" s="350">
        <v>103288.19</v>
      </c>
      <c r="I62" s="350">
        <v>45700.52</v>
      </c>
      <c r="J62" s="350">
        <v>268659.3</v>
      </c>
      <c r="K62" s="351"/>
      <c r="L62" s="351"/>
      <c r="M62" s="350">
        <v>31579.040000000001</v>
      </c>
      <c r="N62" s="351"/>
      <c r="O62" s="350">
        <v>492024</v>
      </c>
      <c r="P62" s="350">
        <v>895001.68</v>
      </c>
      <c r="Q62" s="351"/>
      <c r="R62" s="351"/>
      <c r="S62" s="350">
        <v>67100</v>
      </c>
      <c r="T62" s="350">
        <v>3406179.86</v>
      </c>
      <c r="U62" s="351"/>
      <c r="V62" s="350">
        <v>277128.21000000002</v>
      </c>
      <c r="W62" s="351"/>
      <c r="X62" s="351"/>
      <c r="Y62" s="350">
        <v>316788.40000000002</v>
      </c>
      <c r="Z62" s="350">
        <v>9306.43</v>
      </c>
      <c r="AA62" s="350">
        <v>410328.4</v>
      </c>
      <c r="AB62" s="351"/>
      <c r="AC62" s="351"/>
      <c r="AD62" s="350">
        <v>109118.24</v>
      </c>
      <c r="AE62" s="350">
        <v>16714.72</v>
      </c>
      <c r="AF62" s="351"/>
      <c r="AG62" s="286">
        <f t="shared" si="7"/>
        <v>374138.3</v>
      </c>
      <c r="AH62" s="352">
        <f t="shared" si="8"/>
        <v>1418604.72</v>
      </c>
      <c r="AI62" s="264">
        <f t="shared" si="3"/>
        <v>-1044466.4199999999</v>
      </c>
      <c r="AJ62" s="352">
        <f t="shared" si="4"/>
        <v>603223.04000000015</v>
      </c>
      <c r="AK62" s="286">
        <f t="shared" si="5"/>
        <v>536161.36</v>
      </c>
      <c r="AL62" s="264">
        <f t="shared" si="6"/>
        <v>67061.680000000168</v>
      </c>
    </row>
    <row r="63" spans="1:38" x14ac:dyDescent="0.2">
      <c r="A63" s="260" t="s">
        <v>188</v>
      </c>
      <c r="B63" s="260" t="s">
        <v>260</v>
      </c>
      <c r="C63" s="260">
        <v>3421</v>
      </c>
      <c r="D63" s="260" t="s">
        <v>265</v>
      </c>
      <c r="E63" s="260" t="s">
        <v>265</v>
      </c>
      <c r="F63" s="330">
        <v>60329.54</v>
      </c>
      <c r="G63" s="330">
        <v>0</v>
      </c>
      <c r="H63" s="330">
        <v>3138.72</v>
      </c>
      <c r="I63" s="331">
        <v>185387.6</v>
      </c>
      <c r="J63" s="331">
        <v>242694.92</v>
      </c>
      <c r="K63" s="326"/>
      <c r="L63" s="332">
        <v>12000</v>
      </c>
      <c r="M63" s="332">
        <v>86322.79</v>
      </c>
      <c r="N63" s="327"/>
      <c r="O63" s="332">
        <v>308618</v>
      </c>
      <c r="P63" s="332">
        <v>992.76</v>
      </c>
      <c r="Q63" s="326"/>
      <c r="R63" s="326"/>
      <c r="S63" s="326"/>
      <c r="T63" s="331">
        <v>1679166.57</v>
      </c>
      <c r="U63" s="328"/>
      <c r="V63" s="333">
        <v>344144.29</v>
      </c>
      <c r="W63" s="328"/>
      <c r="X63" s="328"/>
      <c r="Y63" s="333">
        <v>33126.15</v>
      </c>
      <c r="Z63" s="328"/>
      <c r="AA63" s="334">
        <v>131826.15</v>
      </c>
      <c r="AB63" s="329"/>
      <c r="AC63" s="329"/>
      <c r="AD63" s="334">
        <v>192311.48</v>
      </c>
      <c r="AE63" s="334">
        <v>7594.59</v>
      </c>
      <c r="AF63" s="329"/>
      <c r="AG63" s="262">
        <f t="shared" si="7"/>
        <v>63468.26</v>
      </c>
      <c r="AH63" s="269">
        <f t="shared" si="8"/>
        <v>407933.55</v>
      </c>
      <c r="AI63" s="264">
        <f t="shared" si="3"/>
        <v>-344465.29</v>
      </c>
      <c r="AJ63" s="270">
        <f t="shared" si="4"/>
        <v>377270.44</v>
      </c>
      <c r="AK63" s="279">
        <f t="shared" si="5"/>
        <v>331732.22000000003</v>
      </c>
      <c r="AL63" s="264">
        <f t="shared" si="6"/>
        <v>45538.219999999972</v>
      </c>
    </row>
    <row r="64" spans="1:38" x14ac:dyDescent="0.2">
      <c r="A64" s="260" t="s">
        <v>188</v>
      </c>
      <c r="B64" s="260" t="s">
        <v>260</v>
      </c>
      <c r="C64" s="260">
        <v>3591</v>
      </c>
      <c r="D64" s="260" t="s">
        <v>266</v>
      </c>
      <c r="E64" s="260" t="s">
        <v>266</v>
      </c>
      <c r="F64" s="330">
        <v>41619.15</v>
      </c>
      <c r="G64" s="325"/>
      <c r="H64" s="330">
        <v>19683.84</v>
      </c>
      <c r="I64" s="331">
        <v>506404</v>
      </c>
      <c r="J64" s="331">
        <v>200076.56</v>
      </c>
      <c r="K64" s="326"/>
      <c r="L64" s="332">
        <v>0</v>
      </c>
      <c r="M64" s="332">
        <v>61417</v>
      </c>
      <c r="N64" s="327"/>
      <c r="O64" s="332">
        <v>53700</v>
      </c>
      <c r="P64" s="332">
        <v>21600</v>
      </c>
      <c r="Q64" s="326"/>
      <c r="R64" s="326"/>
      <c r="S64" s="326"/>
      <c r="T64" s="331">
        <v>1290095.46</v>
      </c>
      <c r="U64" s="328"/>
      <c r="V64" s="333">
        <v>134817.69</v>
      </c>
      <c r="W64" s="328"/>
      <c r="X64" s="328"/>
      <c r="Y64" s="333">
        <v>179094.55</v>
      </c>
      <c r="Z64" s="333">
        <v>7526.93</v>
      </c>
      <c r="AA64" s="334">
        <v>277836.55</v>
      </c>
      <c r="AB64" s="329"/>
      <c r="AC64" s="329"/>
      <c r="AD64" s="334">
        <v>100495.76</v>
      </c>
      <c r="AE64" s="334">
        <v>26000.92</v>
      </c>
      <c r="AF64" s="329"/>
      <c r="AG64" s="262">
        <f t="shared" si="7"/>
        <v>61302.990000000005</v>
      </c>
      <c r="AH64" s="269">
        <f t="shared" si="8"/>
        <v>136717</v>
      </c>
      <c r="AI64" s="264">
        <f t="shared" si="3"/>
        <v>-75414.009999999995</v>
      </c>
      <c r="AJ64" s="270">
        <f t="shared" si="4"/>
        <v>321439.17</v>
      </c>
      <c r="AK64" s="279">
        <f t="shared" si="5"/>
        <v>404333.23</v>
      </c>
      <c r="AL64" s="264">
        <f t="shared" si="6"/>
        <v>-82894.06</v>
      </c>
    </row>
    <row r="65" spans="1:38" x14ac:dyDescent="0.2">
      <c r="A65" s="260" t="s">
        <v>188</v>
      </c>
      <c r="B65" s="260" t="s">
        <v>260</v>
      </c>
      <c r="C65" s="260">
        <v>4772</v>
      </c>
      <c r="D65" s="260" t="s">
        <v>267</v>
      </c>
      <c r="E65" s="260" t="s">
        <v>267</v>
      </c>
      <c r="F65" s="330">
        <v>499953.48</v>
      </c>
      <c r="G65" s="325"/>
      <c r="H65" s="330">
        <v>65407.83</v>
      </c>
      <c r="I65" s="331">
        <v>50140.52</v>
      </c>
      <c r="J65" s="331">
        <v>45000</v>
      </c>
      <c r="K65" s="326"/>
      <c r="L65" s="332">
        <v>0</v>
      </c>
      <c r="M65" s="332">
        <v>272130</v>
      </c>
      <c r="N65" s="327"/>
      <c r="O65" s="332">
        <v>183824</v>
      </c>
      <c r="P65" s="327"/>
      <c r="Q65" s="326"/>
      <c r="R65" s="326"/>
      <c r="S65" s="331">
        <v>86809.7</v>
      </c>
      <c r="T65" s="331">
        <v>2056145.55</v>
      </c>
      <c r="U65" s="328"/>
      <c r="V65" s="333">
        <v>229122.74</v>
      </c>
      <c r="W65" s="328"/>
      <c r="X65" s="328"/>
      <c r="Y65" s="333">
        <v>220771.9</v>
      </c>
      <c r="Z65" s="328"/>
      <c r="AA65" s="334">
        <v>358527.9</v>
      </c>
      <c r="AB65" s="329"/>
      <c r="AC65" s="334">
        <v>308</v>
      </c>
      <c r="AD65" s="334">
        <v>124330.49</v>
      </c>
      <c r="AE65" s="334">
        <v>16494.939999999999</v>
      </c>
      <c r="AF65" s="329"/>
      <c r="AG65" s="262">
        <f t="shared" si="7"/>
        <v>565361.30999999994</v>
      </c>
      <c r="AH65" s="269">
        <f t="shared" si="8"/>
        <v>455954</v>
      </c>
      <c r="AI65" s="264">
        <f t="shared" si="3"/>
        <v>109407.30999999994</v>
      </c>
      <c r="AJ65" s="270">
        <f t="shared" si="4"/>
        <v>449894.64</v>
      </c>
      <c r="AK65" s="279">
        <f t="shared" si="5"/>
        <v>499661.33</v>
      </c>
      <c r="AL65" s="264">
        <f t="shared" si="6"/>
        <v>-49766.69</v>
      </c>
    </row>
    <row r="66" spans="1:38" x14ac:dyDescent="0.2">
      <c r="A66" s="260" t="s">
        <v>190</v>
      </c>
      <c r="B66" s="260" t="s">
        <v>269</v>
      </c>
      <c r="C66" s="260">
        <v>5834</v>
      </c>
      <c r="D66" s="260" t="s">
        <v>271</v>
      </c>
      <c r="E66" s="260" t="s">
        <v>271</v>
      </c>
      <c r="F66" s="330">
        <v>475077.09</v>
      </c>
      <c r="G66" s="325"/>
      <c r="H66" s="330">
        <v>98820.06</v>
      </c>
      <c r="I66" s="331">
        <v>618210.37</v>
      </c>
      <c r="J66" s="331">
        <v>393075.14</v>
      </c>
      <c r="K66" s="326"/>
      <c r="L66" s="332">
        <v>12128</v>
      </c>
      <c r="M66" s="332">
        <v>16443.400000000001</v>
      </c>
      <c r="N66" s="327"/>
      <c r="O66" s="327"/>
      <c r="P66" s="332">
        <v>18419</v>
      </c>
      <c r="Q66" s="326"/>
      <c r="R66" s="326"/>
      <c r="S66" s="331">
        <v>-1271880.18</v>
      </c>
      <c r="T66" s="331">
        <v>2912713.08</v>
      </c>
      <c r="U66" s="328"/>
      <c r="V66" s="333">
        <v>584041.25</v>
      </c>
      <c r="W66" s="328"/>
      <c r="X66" s="328"/>
      <c r="Y66" s="328"/>
      <c r="Z66" s="328"/>
      <c r="AA66" s="334">
        <v>97298</v>
      </c>
      <c r="AB66" s="329"/>
      <c r="AC66" s="329"/>
      <c r="AD66" s="334">
        <v>483448.81</v>
      </c>
      <c r="AE66" s="334">
        <v>53437.08</v>
      </c>
      <c r="AF66" s="334">
        <v>51750</v>
      </c>
      <c r="AG66" s="262">
        <f t="shared" si="7"/>
        <v>573897.15</v>
      </c>
      <c r="AH66" s="269">
        <f t="shared" si="8"/>
        <v>46990.400000000001</v>
      </c>
      <c r="AI66" s="264">
        <f t="shared" si="3"/>
        <v>526906.75</v>
      </c>
      <c r="AJ66" s="270">
        <f t="shared" si="4"/>
        <v>584041.25</v>
      </c>
      <c r="AK66" s="279">
        <f t="shared" si="5"/>
        <v>685933.89</v>
      </c>
      <c r="AL66" s="264">
        <f t="shared" si="6"/>
        <v>-101892.64000000001</v>
      </c>
    </row>
    <row r="67" spans="1:38" x14ac:dyDescent="0.2">
      <c r="A67" s="260" t="s">
        <v>190</v>
      </c>
      <c r="B67" s="260" t="s">
        <v>269</v>
      </c>
      <c r="C67" s="260">
        <v>4475</v>
      </c>
      <c r="D67" s="260" t="s">
        <v>272</v>
      </c>
      <c r="E67" s="260" t="s">
        <v>272</v>
      </c>
      <c r="F67" s="330">
        <v>626687.57999999996</v>
      </c>
      <c r="G67" s="325"/>
      <c r="H67" s="330">
        <v>54874.95</v>
      </c>
      <c r="I67" s="331">
        <v>848988.8</v>
      </c>
      <c r="J67" s="331">
        <v>381884.04</v>
      </c>
      <c r="K67" s="326"/>
      <c r="L67" s="332">
        <v>18750</v>
      </c>
      <c r="M67" s="332">
        <v>40406.18</v>
      </c>
      <c r="N67" s="327"/>
      <c r="O67" s="332">
        <v>131200</v>
      </c>
      <c r="P67" s="332">
        <v>1815.2</v>
      </c>
      <c r="Q67" s="326"/>
      <c r="R67" s="326"/>
      <c r="S67" s="326"/>
      <c r="T67" s="331">
        <v>1364480.05</v>
      </c>
      <c r="U67" s="328"/>
      <c r="V67" s="333">
        <v>245349.81</v>
      </c>
      <c r="W67" s="333">
        <v>12500</v>
      </c>
      <c r="X67" s="328"/>
      <c r="Y67" s="328"/>
      <c r="Z67" s="328"/>
      <c r="AA67" s="334">
        <v>70566</v>
      </c>
      <c r="AB67" s="329"/>
      <c r="AC67" s="329"/>
      <c r="AD67" s="334">
        <v>122057.22</v>
      </c>
      <c r="AE67" s="334">
        <v>35217.1</v>
      </c>
      <c r="AF67" s="329"/>
      <c r="AG67" s="262">
        <f t="shared" si="7"/>
        <v>681562.52999999991</v>
      </c>
      <c r="AH67" s="269">
        <f t="shared" si="8"/>
        <v>192171.38</v>
      </c>
      <c r="AI67" s="264">
        <f t="shared" si="3"/>
        <v>489391.14999999991</v>
      </c>
      <c r="AJ67" s="270">
        <f t="shared" si="4"/>
        <v>257849.81</v>
      </c>
      <c r="AK67" s="279">
        <f t="shared" si="5"/>
        <v>227840.32</v>
      </c>
      <c r="AL67" s="264">
        <f t="shared" si="6"/>
        <v>30009.489999999991</v>
      </c>
    </row>
    <row r="68" spans="1:38" x14ac:dyDescent="0.2">
      <c r="A68" s="260" t="s">
        <v>190</v>
      </c>
      <c r="B68" s="260" t="s">
        <v>269</v>
      </c>
      <c r="C68" s="260">
        <v>1990</v>
      </c>
      <c r="D68" s="260" t="s">
        <v>273</v>
      </c>
      <c r="E68" s="260" t="s">
        <v>273</v>
      </c>
      <c r="F68" s="330">
        <v>194658.24</v>
      </c>
      <c r="G68" s="330">
        <v>0</v>
      </c>
      <c r="H68" s="330">
        <v>19025.189999999999</v>
      </c>
      <c r="I68" s="331">
        <v>709345.17</v>
      </c>
      <c r="J68" s="331">
        <v>215909.54</v>
      </c>
      <c r="K68" s="326"/>
      <c r="L68" s="332">
        <v>15113</v>
      </c>
      <c r="M68" s="332">
        <v>14874.87</v>
      </c>
      <c r="N68" s="327"/>
      <c r="O68" s="327"/>
      <c r="P68" s="332">
        <v>1750</v>
      </c>
      <c r="Q68" s="331">
        <v>0</v>
      </c>
      <c r="R68" s="331">
        <v>-955595.87</v>
      </c>
      <c r="S68" s="326"/>
      <c r="T68" s="331">
        <v>2067672.51</v>
      </c>
      <c r="U68" s="328"/>
      <c r="V68" s="333">
        <v>186468.74</v>
      </c>
      <c r="W68" s="333">
        <v>35800</v>
      </c>
      <c r="X68" s="333">
        <v>277.89</v>
      </c>
      <c r="Y68" s="328"/>
      <c r="Z68" s="328"/>
      <c r="AA68" s="334">
        <v>49626</v>
      </c>
      <c r="AB68" s="329"/>
      <c r="AC68" s="329"/>
      <c r="AD68" s="334">
        <v>126607.65</v>
      </c>
      <c r="AE68" s="334">
        <v>42262.35</v>
      </c>
      <c r="AF68" s="329"/>
      <c r="AG68" s="262">
        <f t="shared" si="7"/>
        <v>213683.43</v>
      </c>
      <c r="AH68" s="269">
        <f t="shared" si="8"/>
        <v>31737.870000000003</v>
      </c>
      <c r="AI68" s="264">
        <f t="shared" si="3"/>
        <v>181945.56</v>
      </c>
      <c r="AJ68" s="270">
        <f t="shared" si="4"/>
        <v>222546.63</v>
      </c>
      <c r="AK68" s="279">
        <f t="shared" si="5"/>
        <v>218496</v>
      </c>
      <c r="AL68" s="264">
        <f t="shared" si="6"/>
        <v>4050.6300000000047</v>
      </c>
    </row>
    <row r="69" spans="1:38" x14ac:dyDescent="0.2">
      <c r="A69" s="260" t="s">
        <v>190</v>
      </c>
      <c r="B69" s="260" t="s">
        <v>269</v>
      </c>
      <c r="C69" s="260">
        <v>5043</v>
      </c>
      <c r="D69" s="260" t="s">
        <v>274</v>
      </c>
      <c r="E69" s="260" t="s">
        <v>274</v>
      </c>
      <c r="F69" s="330">
        <v>360210.04</v>
      </c>
      <c r="G69" s="325"/>
      <c r="H69" s="330">
        <v>9076.27</v>
      </c>
      <c r="I69" s="331">
        <v>643304.06000000006</v>
      </c>
      <c r="J69" s="331">
        <v>798446.76</v>
      </c>
      <c r="K69" s="326"/>
      <c r="L69" s="332">
        <v>0</v>
      </c>
      <c r="M69" s="332">
        <v>58210.05</v>
      </c>
      <c r="N69" s="327"/>
      <c r="O69" s="327"/>
      <c r="P69" s="327"/>
      <c r="Q69" s="326"/>
      <c r="R69" s="326"/>
      <c r="S69" s="326"/>
      <c r="T69" s="331">
        <v>2226508.67</v>
      </c>
      <c r="U69" s="328"/>
      <c r="V69" s="333">
        <v>555718.31999999995</v>
      </c>
      <c r="W69" s="328"/>
      <c r="X69" s="328"/>
      <c r="Y69" s="328"/>
      <c r="Z69" s="328"/>
      <c r="AA69" s="334">
        <v>89320</v>
      </c>
      <c r="AB69" s="329"/>
      <c r="AC69" s="329"/>
      <c r="AD69" s="334">
        <v>133060.65</v>
      </c>
      <c r="AE69" s="334">
        <v>47956.5</v>
      </c>
      <c r="AF69" s="329"/>
      <c r="AG69" s="262">
        <f t="shared" si="7"/>
        <v>369286.31</v>
      </c>
      <c r="AH69" s="269">
        <f t="shared" si="8"/>
        <v>58210.05</v>
      </c>
      <c r="AI69" s="264">
        <f t="shared" ref="AI69:AI71" si="9">AG69-AH69</f>
        <v>311076.26</v>
      </c>
      <c r="AJ69" s="270">
        <f t="shared" ref="AJ69:AJ71" si="10">SUM(U69:Z69)</f>
        <v>555718.31999999995</v>
      </c>
      <c r="AK69" s="279">
        <f t="shared" ref="AK69:AK71" si="11">SUM(AA69:AF69)</f>
        <v>270337.15000000002</v>
      </c>
      <c r="AL69" s="264">
        <f t="shared" si="6"/>
        <v>285381.16999999993</v>
      </c>
    </row>
    <row r="70" spans="1:38" x14ac:dyDescent="0.2">
      <c r="A70" s="260" t="s">
        <v>190</v>
      </c>
      <c r="B70" s="260" t="s">
        <v>269</v>
      </c>
      <c r="C70" s="260">
        <v>5442</v>
      </c>
      <c r="D70" s="260" t="s">
        <v>275</v>
      </c>
      <c r="E70" s="260" t="s">
        <v>275</v>
      </c>
      <c r="F70" s="330">
        <v>310406.55</v>
      </c>
      <c r="G70" s="330">
        <v>64500</v>
      </c>
      <c r="H70" s="330">
        <v>56731.94</v>
      </c>
      <c r="I70" s="331">
        <v>387800.57</v>
      </c>
      <c r="J70" s="331">
        <v>554796.61</v>
      </c>
      <c r="K70" s="326"/>
      <c r="L70" s="332">
        <v>11500</v>
      </c>
      <c r="M70" s="332">
        <v>54541.78</v>
      </c>
      <c r="N70" s="327"/>
      <c r="O70" s="332">
        <v>156440</v>
      </c>
      <c r="P70" s="332">
        <v>0</v>
      </c>
      <c r="Q70" s="326"/>
      <c r="R70" s="326"/>
      <c r="S70" s="326"/>
      <c r="T70" s="331">
        <v>2114406.96</v>
      </c>
      <c r="U70" s="328"/>
      <c r="V70" s="333">
        <v>263712.8</v>
      </c>
      <c r="W70" s="328"/>
      <c r="X70" s="328"/>
      <c r="Y70" s="328"/>
      <c r="Z70" s="328"/>
      <c r="AA70" s="334">
        <v>101881</v>
      </c>
      <c r="AB70" s="329"/>
      <c r="AC70" s="329"/>
      <c r="AD70" s="334">
        <v>233026.32</v>
      </c>
      <c r="AE70" s="334">
        <v>40023.519999999997</v>
      </c>
      <c r="AF70" s="329"/>
      <c r="AG70" s="262">
        <f t="shared" si="7"/>
        <v>431638.49</v>
      </c>
      <c r="AH70" s="269">
        <f t="shared" si="8"/>
        <v>222481.78</v>
      </c>
      <c r="AI70" s="264">
        <f t="shared" si="9"/>
        <v>209156.71</v>
      </c>
      <c r="AJ70" s="270">
        <f t="shared" si="10"/>
        <v>263712.8</v>
      </c>
      <c r="AK70" s="279">
        <f t="shared" si="11"/>
        <v>374930.84</v>
      </c>
      <c r="AL70" s="264">
        <f>AJ70-AK70</f>
        <v>-111218.04000000004</v>
      </c>
    </row>
    <row r="71" spans="1:38" ht="24" x14ac:dyDescent="0.55000000000000004">
      <c r="D71" s="194"/>
      <c r="AG71" s="262">
        <f t="shared" si="7"/>
        <v>0</v>
      </c>
      <c r="AH71" s="269">
        <f t="shared" si="8"/>
        <v>0</v>
      </c>
      <c r="AI71" s="264">
        <f t="shared" si="9"/>
        <v>0</v>
      </c>
      <c r="AJ71" s="270">
        <f t="shared" si="10"/>
        <v>0</v>
      </c>
      <c r="AK71" s="279">
        <f t="shared" si="11"/>
        <v>0</v>
      </c>
      <c r="AL71" s="264">
        <f>AJ71-AK71</f>
        <v>0</v>
      </c>
    </row>
    <row r="72" spans="1:38" x14ac:dyDescent="0.2">
      <c r="AH72" s="269"/>
      <c r="AJ72" s="270"/>
      <c r="AK72" s="271"/>
    </row>
    <row r="73" spans="1:38" x14ac:dyDescent="0.2">
      <c r="AH73" s="269"/>
      <c r="AJ73" s="270"/>
      <c r="AK73" s="271"/>
    </row>
    <row r="74" spans="1:38" x14ac:dyDescent="0.2">
      <c r="AH74" s="269"/>
      <c r="AJ74" s="270"/>
      <c r="AK74" s="271"/>
    </row>
    <row r="75" spans="1:38" x14ac:dyDescent="0.2">
      <c r="AH75" s="269"/>
      <c r="AJ75" s="270"/>
      <c r="AK75" s="271"/>
    </row>
    <row r="76" spans="1:38" x14ac:dyDescent="0.2">
      <c r="AH76" s="269"/>
      <c r="AJ76" s="270"/>
      <c r="AK76" s="271"/>
    </row>
    <row r="77" spans="1:38" x14ac:dyDescent="0.2">
      <c r="AH77" s="269"/>
      <c r="AJ77" s="270"/>
      <c r="AK77" s="271"/>
    </row>
    <row r="78" spans="1:38" x14ac:dyDescent="0.2">
      <c r="AH78" s="269"/>
      <c r="AJ78" s="270"/>
      <c r="AK78" s="271"/>
    </row>
    <row r="79" spans="1:38" x14ac:dyDescent="0.2">
      <c r="AH79" s="269"/>
      <c r="AJ79" s="270"/>
      <c r="AK79" s="271"/>
    </row>
    <row r="80" spans="1:38" x14ac:dyDescent="0.2">
      <c r="AH80" s="269"/>
      <c r="AJ80" s="270"/>
      <c r="AK80" s="271"/>
    </row>
    <row r="81" spans="5:37" x14ac:dyDescent="0.2">
      <c r="AH81" s="269"/>
      <c r="AJ81" s="270"/>
      <c r="AK81" s="271"/>
    </row>
    <row r="82" spans="5:37" x14ac:dyDescent="0.2">
      <c r="AH82" s="269"/>
      <c r="AJ82" s="270"/>
      <c r="AK82" s="271"/>
    </row>
    <row r="83" spans="5:37" x14ac:dyDescent="0.2">
      <c r="AH83" s="269"/>
      <c r="AJ83" s="270"/>
      <c r="AK83" s="271"/>
    </row>
    <row r="84" spans="5:37" ht="24" x14ac:dyDescent="0.55000000000000004">
      <c r="E84" s="194"/>
      <c r="AH84" s="269"/>
      <c r="AJ84" s="270"/>
      <c r="AK84" s="271"/>
    </row>
    <row r="85" spans="5:37" x14ac:dyDescent="0.2">
      <c r="AH85" s="269"/>
      <c r="AJ85" s="270"/>
      <c r="AK85" s="271"/>
    </row>
    <row r="86" spans="5:37" x14ac:dyDescent="0.2">
      <c r="AH86" s="269"/>
      <c r="AJ86" s="270"/>
      <c r="AK86" s="271"/>
    </row>
    <row r="87" spans="5:37" x14ac:dyDescent="0.2">
      <c r="AH87" s="269"/>
      <c r="AJ87" s="270"/>
      <c r="AK87" s="271"/>
    </row>
    <row r="88" spans="5:37" x14ac:dyDescent="0.2">
      <c r="AH88" s="269"/>
      <c r="AJ88" s="270"/>
      <c r="AK88" s="271"/>
    </row>
    <row r="89" spans="5:37" x14ac:dyDescent="0.2">
      <c r="AH89" s="269"/>
      <c r="AJ89" s="270"/>
      <c r="AK89" s="271"/>
    </row>
    <row r="90" spans="5:37" x14ac:dyDescent="0.2">
      <c r="AH90" s="269"/>
      <c r="AJ90" s="270"/>
      <c r="AK90" s="271"/>
    </row>
    <row r="91" spans="5:37" x14ac:dyDescent="0.2">
      <c r="AH91" s="269"/>
      <c r="AJ91" s="270"/>
      <c r="AK91" s="271"/>
    </row>
    <row r="92" spans="5:37" x14ac:dyDescent="0.2">
      <c r="AH92" s="269"/>
      <c r="AJ92" s="270"/>
      <c r="AK92" s="271"/>
    </row>
    <row r="93" spans="5:37" x14ac:dyDescent="0.2">
      <c r="AH93" s="269"/>
      <c r="AJ93" s="270"/>
      <c r="AK93" s="271"/>
    </row>
    <row r="94" spans="5:37" x14ac:dyDescent="0.2">
      <c r="AH94" s="269"/>
      <c r="AJ94" s="270"/>
      <c r="AK94" s="271"/>
    </row>
    <row r="95" spans="5:37" x14ac:dyDescent="0.2">
      <c r="AH95" s="269"/>
      <c r="AJ95" s="270"/>
      <c r="AK95" s="271"/>
    </row>
    <row r="96" spans="5:37" x14ac:dyDescent="0.2">
      <c r="AH96" s="269"/>
      <c r="AJ96" s="270"/>
      <c r="AK96" s="271"/>
    </row>
    <row r="97" spans="34:37" x14ac:dyDescent="0.2">
      <c r="AH97" s="269"/>
      <c r="AJ97" s="270"/>
      <c r="AK97" s="271"/>
    </row>
    <row r="98" spans="34:37" x14ac:dyDescent="0.2">
      <c r="AH98" s="269"/>
      <c r="AJ98" s="270"/>
      <c r="AK98" s="271"/>
    </row>
    <row r="99" spans="34:37" x14ac:dyDescent="0.2">
      <c r="AH99" s="269"/>
      <c r="AJ99" s="270"/>
      <c r="AK99" s="271"/>
    </row>
    <row r="100" spans="34:37" x14ac:dyDescent="0.2">
      <c r="AH100" s="269"/>
      <c r="AJ100" s="270"/>
      <c r="AK100" s="271"/>
    </row>
    <row r="101" spans="34:37" x14ac:dyDescent="0.2">
      <c r="AH101" s="269"/>
      <c r="AJ101" s="270"/>
      <c r="AK101" s="271"/>
    </row>
    <row r="102" spans="34:37" x14ac:dyDescent="0.2">
      <c r="AH102" s="269"/>
      <c r="AJ102" s="270"/>
      <c r="AK102" s="271"/>
    </row>
    <row r="103" spans="34:37" x14ac:dyDescent="0.2">
      <c r="AH103" s="269"/>
      <c r="AJ103" s="270"/>
      <c r="AK103" s="271"/>
    </row>
    <row r="104" spans="34:37" x14ac:dyDescent="0.2">
      <c r="AH104" s="269"/>
      <c r="AJ104" s="270"/>
      <c r="AK104" s="271"/>
    </row>
    <row r="105" spans="34:37" x14ac:dyDescent="0.2">
      <c r="AH105" s="269"/>
      <c r="AJ105" s="270"/>
      <c r="AK105" s="271"/>
    </row>
    <row r="106" spans="34:37" x14ac:dyDescent="0.2">
      <c r="AH106" s="269"/>
      <c r="AJ106" s="270"/>
      <c r="AK106" s="271"/>
    </row>
    <row r="107" spans="34:37" x14ac:dyDescent="0.2">
      <c r="AH107" s="269"/>
      <c r="AJ107" s="270"/>
      <c r="AK107" s="271"/>
    </row>
    <row r="108" spans="34:37" x14ac:dyDescent="0.2">
      <c r="AH108" s="269"/>
      <c r="AJ108" s="270"/>
      <c r="AK108" s="271"/>
    </row>
    <row r="109" spans="34:37" x14ac:dyDescent="0.2">
      <c r="AH109" s="269"/>
      <c r="AJ109" s="270"/>
      <c r="AK109" s="271"/>
    </row>
    <row r="110" spans="34:37" x14ac:dyDescent="0.2">
      <c r="AH110" s="269"/>
      <c r="AJ110" s="270"/>
      <c r="AK110" s="271"/>
    </row>
    <row r="111" spans="34:37" x14ac:dyDescent="0.2">
      <c r="AH111" s="269"/>
      <c r="AJ111" s="270"/>
      <c r="AK111" s="271"/>
    </row>
    <row r="112" spans="34:37" x14ac:dyDescent="0.2">
      <c r="AH112" s="269"/>
      <c r="AJ112" s="270"/>
      <c r="AK112" s="271"/>
    </row>
    <row r="113" spans="34:37" x14ac:dyDescent="0.2">
      <c r="AH113" s="269"/>
      <c r="AJ113" s="270"/>
      <c r="AK113" s="271"/>
    </row>
    <row r="114" spans="34:37" x14ac:dyDescent="0.2">
      <c r="AH114" s="269"/>
      <c r="AJ114" s="270"/>
      <c r="AK114" s="271"/>
    </row>
    <row r="115" spans="34:37" x14ac:dyDescent="0.2">
      <c r="AH115" s="269"/>
      <c r="AJ115" s="270"/>
      <c r="AK115" s="271"/>
    </row>
    <row r="116" spans="34:37" x14ac:dyDescent="0.2">
      <c r="AH116" s="269"/>
      <c r="AJ116" s="270"/>
      <c r="AK116" s="271"/>
    </row>
    <row r="117" spans="34:37" x14ac:dyDescent="0.2">
      <c r="AH117" s="269"/>
      <c r="AJ117" s="270"/>
      <c r="AK117" s="271"/>
    </row>
    <row r="118" spans="34:37" x14ac:dyDescent="0.2">
      <c r="AH118" s="269"/>
      <c r="AJ118" s="270"/>
      <c r="AK118" s="271"/>
    </row>
    <row r="119" spans="34:37" x14ac:dyDescent="0.2">
      <c r="AH119" s="269"/>
      <c r="AJ119" s="270"/>
      <c r="AK119" s="271"/>
    </row>
    <row r="120" spans="34:37" x14ac:dyDescent="0.2">
      <c r="AH120" s="269"/>
      <c r="AJ120" s="270"/>
      <c r="AK120" s="271"/>
    </row>
    <row r="121" spans="34:37" x14ac:dyDescent="0.2">
      <c r="AH121" s="269"/>
      <c r="AJ121" s="270"/>
      <c r="AK121" s="271"/>
    </row>
    <row r="122" spans="34:37" x14ac:dyDescent="0.2">
      <c r="AH122" s="269"/>
      <c r="AJ122" s="270"/>
      <c r="AK122" s="271"/>
    </row>
    <row r="123" spans="34:37" x14ac:dyDescent="0.2">
      <c r="AH123" s="269"/>
      <c r="AJ123" s="270"/>
      <c r="AK123" s="271"/>
    </row>
    <row r="124" spans="34:37" x14ac:dyDescent="0.2">
      <c r="AH124" s="269"/>
      <c r="AJ124" s="270"/>
      <c r="AK124" s="271"/>
    </row>
    <row r="125" spans="34:37" x14ac:dyDescent="0.2">
      <c r="AH125" s="269"/>
      <c r="AJ125" s="270"/>
      <c r="AK125" s="271"/>
    </row>
    <row r="126" spans="34:37" x14ac:dyDescent="0.2">
      <c r="AH126" s="269"/>
      <c r="AJ126" s="270"/>
      <c r="AK126" s="271"/>
    </row>
    <row r="127" spans="34:37" x14ac:dyDescent="0.2">
      <c r="AH127" s="269"/>
      <c r="AJ127" s="270"/>
      <c r="AK127" s="271"/>
    </row>
    <row r="128" spans="34:37" x14ac:dyDescent="0.2">
      <c r="AH128" s="269"/>
      <c r="AJ128" s="270"/>
      <c r="AK128" s="271"/>
    </row>
    <row r="129" spans="34:37" x14ac:dyDescent="0.2">
      <c r="AH129" s="269"/>
      <c r="AJ129" s="270"/>
      <c r="AK129" s="271"/>
    </row>
    <row r="130" spans="34:37" x14ac:dyDescent="0.2">
      <c r="AH130" s="269"/>
      <c r="AJ130" s="270"/>
      <c r="AK130" s="271"/>
    </row>
    <row r="131" spans="34:37" x14ac:dyDescent="0.2">
      <c r="AH131" s="269"/>
      <c r="AJ131" s="270"/>
      <c r="AK131" s="271"/>
    </row>
    <row r="132" spans="34:37" x14ac:dyDescent="0.2">
      <c r="AH132" s="269"/>
      <c r="AJ132" s="270"/>
      <c r="AK132" s="271"/>
    </row>
    <row r="133" spans="34:37" x14ac:dyDescent="0.2">
      <c r="AH133" s="269"/>
      <c r="AJ133" s="270"/>
      <c r="AK133" s="271"/>
    </row>
    <row r="134" spans="34:37" x14ac:dyDescent="0.2">
      <c r="AH134" s="269"/>
      <c r="AJ134" s="270"/>
      <c r="AK134" s="271"/>
    </row>
    <row r="135" spans="34:37" x14ac:dyDescent="0.2">
      <c r="AH135" s="269"/>
      <c r="AJ135" s="270"/>
      <c r="AK135" s="271"/>
    </row>
    <row r="136" spans="34:37" x14ac:dyDescent="0.2">
      <c r="AH136" s="269"/>
      <c r="AJ136" s="270"/>
      <c r="AK136" s="271"/>
    </row>
    <row r="137" spans="34:37" x14ac:dyDescent="0.2">
      <c r="AH137" s="269"/>
      <c r="AJ137" s="270"/>
      <c r="AK137" s="271"/>
    </row>
    <row r="138" spans="34:37" x14ac:dyDescent="0.2">
      <c r="AH138" s="269"/>
      <c r="AJ138" s="270"/>
      <c r="AK138" s="271"/>
    </row>
    <row r="139" spans="34:37" x14ac:dyDescent="0.2">
      <c r="AH139" s="269"/>
      <c r="AJ139" s="270"/>
      <c r="AK139" s="271"/>
    </row>
    <row r="140" spans="34:37" x14ac:dyDescent="0.2">
      <c r="AH140" s="269"/>
      <c r="AJ140" s="270"/>
      <c r="AK140" s="271"/>
    </row>
    <row r="141" spans="34:37" x14ac:dyDescent="0.2">
      <c r="AH141" s="269"/>
      <c r="AJ141" s="270"/>
      <c r="AK141" s="271"/>
    </row>
    <row r="142" spans="34:37" x14ac:dyDescent="0.2">
      <c r="AH142" s="269"/>
      <c r="AJ142" s="270"/>
      <c r="AK142" s="271"/>
    </row>
    <row r="143" spans="34:37" x14ac:dyDescent="0.2">
      <c r="AH143" s="269"/>
      <c r="AJ143" s="270"/>
      <c r="AK143" s="271"/>
    </row>
    <row r="144" spans="34:37" x14ac:dyDescent="0.2">
      <c r="AH144" s="269"/>
      <c r="AJ144" s="270"/>
      <c r="AK144" s="271"/>
    </row>
    <row r="145" spans="34:37" x14ac:dyDescent="0.2">
      <c r="AH145" s="269"/>
      <c r="AJ145" s="270"/>
      <c r="AK145" s="271"/>
    </row>
    <row r="146" spans="34:37" x14ac:dyDescent="0.2">
      <c r="AH146" s="269"/>
      <c r="AJ146" s="270"/>
      <c r="AK146" s="271"/>
    </row>
    <row r="147" spans="34:37" x14ac:dyDescent="0.2">
      <c r="AH147" s="269"/>
      <c r="AJ147" s="270"/>
      <c r="AK147" s="271"/>
    </row>
    <row r="148" spans="34:37" x14ac:dyDescent="0.2">
      <c r="AH148" s="269"/>
      <c r="AJ148" s="270"/>
      <c r="AK148" s="271"/>
    </row>
    <row r="149" spans="34:37" x14ac:dyDescent="0.2">
      <c r="AH149" s="269"/>
      <c r="AJ149" s="270"/>
      <c r="AK149" s="271"/>
    </row>
    <row r="150" spans="34:37" x14ac:dyDescent="0.2">
      <c r="AH150" s="269"/>
      <c r="AJ150" s="270"/>
      <c r="AK150" s="271"/>
    </row>
    <row r="151" spans="34:37" x14ac:dyDescent="0.2">
      <c r="AH151" s="269"/>
      <c r="AJ151" s="270"/>
      <c r="AK151" s="271"/>
    </row>
  </sheetData>
  <autoFilter ref="A1:AL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6"/>
  <sheetViews>
    <sheetView topLeftCell="Q1" zoomScale="70" zoomScaleNormal="70" workbookViewId="0">
      <selection activeCell="U1" sqref="A1:U1048576"/>
    </sheetView>
  </sheetViews>
  <sheetFormatPr defaultColWidth="29" defaultRowHeight="14.25" x14ac:dyDescent="0.2"/>
  <cols>
    <col min="1" max="1" width="29" style="250"/>
    <col min="2" max="4" width="29" style="89"/>
    <col min="5" max="6" width="29" style="250"/>
    <col min="7" max="8" width="29" style="232"/>
    <col min="9" max="12" width="29" style="250"/>
    <col min="13" max="17" width="29" style="73"/>
    <col min="18" max="21" width="29" style="90"/>
    <col min="22" max="24" width="29" style="250"/>
    <col min="25" max="25" width="34.875" style="250" customWidth="1"/>
    <col min="26" max="16384" width="29" style="250"/>
  </cols>
  <sheetData>
    <row r="1" spans="1:21" x14ac:dyDescent="0.2">
      <c r="A1" s="336" t="s">
        <v>2457</v>
      </c>
      <c r="B1" s="337" t="s">
        <v>2463</v>
      </c>
      <c r="C1" s="337" t="s">
        <v>2465</v>
      </c>
      <c r="D1" s="337" t="s">
        <v>2467</v>
      </c>
      <c r="E1" s="336" t="s">
        <v>2469</v>
      </c>
      <c r="F1" s="336" t="s">
        <v>2471</v>
      </c>
      <c r="G1" s="338" t="s">
        <v>2477</v>
      </c>
      <c r="H1" s="338" t="s">
        <v>2483</v>
      </c>
      <c r="I1" s="336" t="s">
        <v>2485</v>
      </c>
      <c r="J1" s="336" t="s">
        <v>2487</v>
      </c>
      <c r="K1" s="336" t="s">
        <v>2489</v>
      </c>
      <c r="L1" s="336" t="s">
        <v>2491</v>
      </c>
      <c r="M1" s="339" t="s">
        <v>2495</v>
      </c>
      <c r="N1" s="339" t="s">
        <v>2497</v>
      </c>
      <c r="O1" s="339" t="s">
        <v>2499</v>
      </c>
      <c r="P1" s="339" t="s">
        <v>2501</v>
      </c>
      <c r="Q1" s="339" t="s">
        <v>2503</v>
      </c>
      <c r="R1" s="340" t="s">
        <v>2505</v>
      </c>
      <c r="S1" s="340" t="s">
        <v>2511</v>
      </c>
      <c r="T1" s="340" t="s">
        <v>2513</v>
      </c>
      <c r="U1" s="340" t="s">
        <v>2515</v>
      </c>
    </row>
    <row r="2" spans="1:21" x14ac:dyDescent="0.2">
      <c r="A2" s="336" t="s">
        <v>2458</v>
      </c>
      <c r="B2" s="337" t="s">
        <v>2464</v>
      </c>
      <c r="C2" s="337" t="s">
        <v>2466</v>
      </c>
      <c r="D2" s="337" t="s">
        <v>2468</v>
      </c>
      <c r="E2" s="336" t="s">
        <v>2470</v>
      </c>
      <c r="F2" s="336" t="s">
        <v>2472</v>
      </c>
      <c r="G2" s="338" t="s">
        <v>2478</v>
      </c>
      <c r="H2" s="338" t="s">
        <v>2484</v>
      </c>
      <c r="I2" s="336" t="s">
        <v>2486</v>
      </c>
      <c r="J2" s="336" t="s">
        <v>2488</v>
      </c>
      <c r="K2" s="336" t="s">
        <v>2490</v>
      </c>
      <c r="L2" s="336" t="s">
        <v>2492</v>
      </c>
      <c r="M2" s="339" t="s">
        <v>2496</v>
      </c>
      <c r="N2" s="339" t="s">
        <v>2498</v>
      </c>
      <c r="O2" s="339" t="s">
        <v>2500</v>
      </c>
      <c r="P2" s="339" t="s">
        <v>2502</v>
      </c>
      <c r="Q2" s="339" t="s">
        <v>2504</v>
      </c>
      <c r="R2" s="340" t="s">
        <v>2506</v>
      </c>
      <c r="S2" s="340" t="s">
        <v>2512</v>
      </c>
      <c r="T2" s="340" t="s">
        <v>2514</v>
      </c>
      <c r="U2" s="340" t="s">
        <v>2516</v>
      </c>
    </row>
    <row r="3" spans="1:21" x14ac:dyDescent="0.2">
      <c r="A3" s="336" t="s">
        <v>2459</v>
      </c>
      <c r="B3" s="341">
        <v>44606677.420000002</v>
      </c>
      <c r="C3" s="341">
        <v>140460</v>
      </c>
      <c r="D3" s="341">
        <v>4897072.83</v>
      </c>
      <c r="E3" s="342">
        <v>48325568.090000004</v>
      </c>
      <c r="F3" s="342">
        <v>33572482.039999999</v>
      </c>
      <c r="G3" s="343">
        <v>1636672.11</v>
      </c>
      <c r="H3" s="343">
        <v>11.22</v>
      </c>
      <c r="I3" s="342">
        <v>23250</v>
      </c>
      <c r="J3" s="342">
        <v>-4651491.17</v>
      </c>
      <c r="K3" s="342">
        <v>5542627.2999999998</v>
      </c>
      <c r="L3" s="342">
        <v>181350186.34999999</v>
      </c>
      <c r="M3" s="344">
        <v>15022983.15</v>
      </c>
      <c r="N3" s="344">
        <v>1501580</v>
      </c>
      <c r="O3" s="344">
        <v>134373.88</v>
      </c>
      <c r="P3" s="344">
        <v>15792322.529999999</v>
      </c>
      <c r="Q3" s="344">
        <v>622374</v>
      </c>
      <c r="R3" s="345">
        <v>23706544.18</v>
      </c>
      <c r="S3" s="345">
        <v>8145807.6699999999</v>
      </c>
      <c r="T3" s="345">
        <v>2728102.45</v>
      </c>
      <c r="U3" s="345">
        <v>38350</v>
      </c>
    </row>
    <row r="4" spans="1:21" x14ac:dyDescent="0.2">
      <c r="A4" s="336" t="s">
        <v>2517</v>
      </c>
      <c r="B4" s="341">
        <v>935068.09</v>
      </c>
      <c r="C4" s="337"/>
      <c r="D4" s="341">
        <v>23681.08</v>
      </c>
      <c r="E4" s="342">
        <v>2716492.03</v>
      </c>
      <c r="F4" s="342">
        <v>150393.48000000001</v>
      </c>
      <c r="G4" s="343">
        <v>43600</v>
      </c>
      <c r="H4" s="338"/>
      <c r="I4" s="336"/>
      <c r="J4" s="342">
        <v>3998879.78</v>
      </c>
      <c r="K4" s="342">
        <v>342458.58</v>
      </c>
      <c r="L4" s="342">
        <v>198336.84</v>
      </c>
      <c r="M4" s="344">
        <v>49289.89</v>
      </c>
      <c r="N4" s="339"/>
      <c r="O4" s="339"/>
      <c r="P4" s="344">
        <v>189500</v>
      </c>
      <c r="Q4" s="339"/>
      <c r="R4" s="345">
        <v>280060</v>
      </c>
      <c r="S4" s="345">
        <v>560218.75</v>
      </c>
      <c r="T4" s="345">
        <v>110553.66</v>
      </c>
      <c r="U4" s="340"/>
    </row>
    <row r="5" spans="1:21" x14ac:dyDescent="0.2">
      <c r="A5" s="336" t="s">
        <v>2518</v>
      </c>
      <c r="B5" s="341">
        <v>533840.35</v>
      </c>
      <c r="C5" s="337"/>
      <c r="D5" s="341">
        <v>83289.3</v>
      </c>
      <c r="E5" s="342">
        <v>529139.75</v>
      </c>
      <c r="F5" s="342">
        <v>238474.76</v>
      </c>
      <c r="G5" s="343">
        <v>9900</v>
      </c>
      <c r="H5" s="338"/>
      <c r="I5" s="336"/>
      <c r="J5" s="342">
        <v>-972932.47</v>
      </c>
      <c r="K5" s="342">
        <v>447560.35</v>
      </c>
      <c r="L5" s="342">
        <v>2159407.13</v>
      </c>
      <c r="M5" s="344">
        <v>91810.81</v>
      </c>
      <c r="N5" s="339"/>
      <c r="O5" s="339"/>
      <c r="P5" s="344">
        <v>145960</v>
      </c>
      <c r="Q5" s="339"/>
      <c r="R5" s="345">
        <v>273558</v>
      </c>
      <c r="S5" s="345">
        <v>138620.34</v>
      </c>
      <c r="T5" s="345">
        <v>29231.32</v>
      </c>
      <c r="U5" s="340"/>
    </row>
    <row r="6" spans="1:21" x14ac:dyDescent="0.2">
      <c r="A6" s="336" t="s">
        <v>2519</v>
      </c>
      <c r="B6" s="341">
        <v>720498.57</v>
      </c>
      <c r="C6" s="337"/>
      <c r="D6" s="341">
        <v>76169.009999999995</v>
      </c>
      <c r="E6" s="342">
        <v>809054.08</v>
      </c>
      <c r="F6" s="342">
        <v>814464.3</v>
      </c>
      <c r="G6" s="343">
        <v>15270</v>
      </c>
      <c r="H6" s="338"/>
      <c r="I6" s="336"/>
      <c r="J6" s="342">
        <v>-909033.75</v>
      </c>
      <c r="K6" s="342">
        <v>368972</v>
      </c>
      <c r="L6" s="342">
        <v>3104237.14</v>
      </c>
      <c r="M6" s="344">
        <v>75769.350000000006</v>
      </c>
      <c r="N6" s="339"/>
      <c r="O6" s="339"/>
      <c r="P6" s="344">
        <v>353400</v>
      </c>
      <c r="Q6" s="344">
        <v>320</v>
      </c>
      <c r="R6" s="345">
        <v>456563</v>
      </c>
      <c r="S6" s="345">
        <v>71560.460000000006</v>
      </c>
      <c r="T6" s="345">
        <v>23240.9</v>
      </c>
      <c r="U6" s="340"/>
    </row>
    <row r="7" spans="1:21" x14ac:dyDescent="0.2">
      <c r="A7" s="336" t="s">
        <v>2520</v>
      </c>
      <c r="B7" s="341">
        <v>1016550.17</v>
      </c>
      <c r="C7" s="337"/>
      <c r="D7" s="341">
        <v>73909.91</v>
      </c>
      <c r="E7" s="342">
        <v>40096.300000000003</v>
      </c>
      <c r="F7" s="342">
        <v>148189.57</v>
      </c>
      <c r="G7" s="338"/>
      <c r="H7" s="338"/>
      <c r="I7" s="336"/>
      <c r="J7" s="342">
        <v>-510631.36</v>
      </c>
      <c r="K7" s="342">
        <v>494389.91</v>
      </c>
      <c r="L7" s="342">
        <v>1481598.18</v>
      </c>
      <c r="M7" s="344">
        <v>171213.5</v>
      </c>
      <c r="N7" s="339"/>
      <c r="O7" s="344">
        <v>133076.28</v>
      </c>
      <c r="P7" s="344">
        <v>346720</v>
      </c>
      <c r="Q7" s="339"/>
      <c r="R7" s="345">
        <v>588140</v>
      </c>
      <c r="S7" s="345">
        <v>183001.28</v>
      </c>
      <c r="T7" s="345">
        <v>24427.279999999999</v>
      </c>
      <c r="U7" s="340"/>
    </row>
    <row r="8" spans="1:21" x14ac:dyDescent="0.2">
      <c r="A8" s="336" t="s">
        <v>2521</v>
      </c>
      <c r="B8" s="341">
        <v>1045053.74</v>
      </c>
      <c r="C8" s="337"/>
      <c r="D8" s="341">
        <v>27908.639999999999</v>
      </c>
      <c r="E8" s="342">
        <v>10211.39</v>
      </c>
      <c r="F8" s="342">
        <v>847507.16</v>
      </c>
      <c r="G8" s="343">
        <v>31050</v>
      </c>
      <c r="H8" s="338"/>
      <c r="I8" s="336"/>
      <c r="J8" s="342">
        <v>-1838293.15</v>
      </c>
      <c r="K8" s="342">
        <v>363653.34</v>
      </c>
      <c r="L8" s="342">
        <v>3577514.61</v>
      </c>
      <c r="M8" s="344">
        <v>120591.03</v>
      </c>
      <c r="N8" s="339"/>
      <c r="O8" s="339"/>
      <c r="P8" s="344">
        <v>148050</v>
      </c>
      <c r="Q8" s="344">
        <v>52190</v>
      </c>
      <c r="R8" s="345">
        <v>291090</v>
      </c>
      <c r="S8" s="345">
        <v>161599.95000000001</v>
      </c>
      <c r="T8" s="345">
        <v>11607.66</v>
      </c>
      <c r="U8" s="340"/>
    </row>
    <row r="9" spans="1:21" x14ac:dyDescent="0.2">
      <c r="A9" s="336" t="s">
        <v>2522</v>
      </c>
      <c r="B9" s="341">
        <v>331999.48</v>
      </c>
      <c r="C9" s="337"/>
      <c r="D9" s="341">
        <v>70025.429999999993</v>
      </c>
      <c r="E9" s="342">
        <v>312949.11</v>
      </c>
      <c r="F9" s="342">
        <v>218461.04</v>
      </c>
      <c r="G9" s="343">
        <v>18369.099999999999</v>
      </c>
      <c r="H9" s="338"/>
      <c r="I9" s="336"/>
      <c r="J9" s="342">
        <v>882758.94</v>
      </c>
      <c r="K9" s="342">
        <v>73896.679999999993</v>
      </c>
      <c r="L9" s="342">
        <v>80851.62</v>
      </c>
      <c r="M9" s="344">
        <v>1440.9</v>
      </c>
      <c r="N9" s="339"/>
      <c r="O9" s="339"/>
      <c r="P9" s="344">
        <v>174660</v>
      </c>
      <c r="Q9" s="339"/>
      <c r="R9" s="345">
        <v>204920</v>
      </c>
      <c r="S9" s="345">
        <v>70357.91</v>
      </c>
      <c r="T9" s="345">
        <v>21343.37</v>
      </c>
      <c r="U9" s="340"/>
    </row>
    <row r="10" spans="1:21" x14ac:dyDescent="0.2">
      <c r="A10" s="336" t="s">
        <v>2523</v>
      </c>
      <c r="B10" s="341">
        <v>563937.4</v>
      </c>
      <c r="C10" s="337"/>
      <c r="D10" s="341">
        <v>153613.99</v>
      </c>
      <c r="E10" s="342">
        <v>965202.63</v>
      </c>
      <c r="F10" s="342">
        <v>1557596.3</v>
      </c>
      <c r="G10" s="343">
        <v>24900</v>
      </c>
      <c r="H10" s="338"/>
      <c r="I10" s="336"/>
      <c r="J10" s="342">
        <v>830004.63</v>
      </c>
      <c r="K10" s="342">
        <v>243947.27</v>
      </c>
      <c r="L10" s="342">
        <v>2359303.7200000002</v>
      </c>
      <c r="M10" s="344">
        <v>95976.19</v>
      </c>
      <c r="N10" s="339"/>
      <c r="O10" s="344">
        <v>48.51</v>
      </c>
      <c r="P10" s="344">
        <v>286100</v>
      </c>
      <c r="Q10" s="339"/>
      <c r="R10" s="345">
        <v>425840</v>
      </c>
      <c r="S10" s="345">
        <v>92045.26</v>
      </c>
      <c r="T10" s="345">
        <v>64408.74</v>
      </c>
      <c r="U10" s="340"/>
    </row>
    <row r="11" spans="1:21" x14ac:dyDescent="0.2">
      <c r="A11" s="336" t="s">
        <v>2524</v>
      </c>
      <c r="B11" s="341">
        <v>535408.01</v>
      </c>
      <c r="C11" s="341">
        <v>48100</v>
      </c>
      <c r="D11" s="341">
        <v>37621.14</v>
      </c>
      <c r="E11" s="342">
        <v>741375.29</v>
      </c>
      <c r="F11" s="342">
        <v>143831.97</v>
      </c>
      <c r="G11" s="338"/>
      <c r="H11" s="338"/>
      <c r="I11" s="336"/>
      <c r="J11" s="342">
        <v>-891788.64</v>
      </c>
      <c r="K11" s="342">
        <v>310707.40999999997</v>
      </c>
      <c r="L11" s="342">
        <v>2243800.1</v>
      </c>
      <c r="M11" s="344">
        <v>55587.97</v>
      </c>
      <c r="N11" s="339"/>
      <c r="O11" s="339"/>
      <c r="P11" s="344">
        <v>178620</v>
      </c>
      <c r="Q11" s="339"/>
      <c r="R11" s="345">
        <v>278125</v>
      </c>
      <c r="S11" s="345">
        <v>61920.12</v>
      </c>
      <c r="T11" s="345">
        <v>12011.4</v>
      </c>
      <c r="U11" s="340"/>
    </row>
    <row r="12" spans="1:21" x14ac:dyDescent="0.2">
      <c r="A12" s="336" t="s">
        <v>2525</v>
      </c>
      <c r="B12" s="341">
        <v>925188.7</v>
      </c>
      <c r="C12" s="337"/>
      <c r="D12" s="341">
        <v>149783.12</v>
      </c>
      <c r="E12" s="342">
        <v>35742.97</v>
      </c>
      <c r="F12" s="342">
        <v>230027.54</v>
      </c>
      <c r="G12" s="343">
        <v>38400</v>
      </c>
      <c r="H12" s="338"/>
      <c r="I12" s="336"/>
      <c r="J12" s="342">
        <v>-1311381.32</v>
      </c>
      <c r="K12" s="342">
        <v>293100.59000000003</v>
      </c>
      <c r="L12" s="342">
        <v>2541297.98</v>
      </c>
      <c r="M12" s="344">
        <v>90052.53</v>
      </c>
      <c r="N12" s="339"/>
      <c r="O12" s="339"/>
      <c r="P12" s="344">
        <v>200000</v>
      </c>
      <c r="Q12" s="339"/>
      <c r="R12" s="345">
        <v>347345</v>
      </c>
      <c r="S12" s="345">
        <v>130192.7</v>
      </c>
      <c r="T12" s="345">
        <v>15234.44</v>
      </c>
      <c r="U12" s="340"/>
    </row>
    <row r="13" spans="1:21" x14ac:dyDescent="0.2">
      <c r="A13" s="336" t="s">
        <v>2526</v>
      </c>
      <c r="B13" s="341">
        <v>258233.14</v>
      </c>
      <c r="C13" s="337"/>
      <c r="D13" s="341">
        <v>18215.3</v>
      </c>
      <c r="E13" s="342">
        <v>1864604.89</v>
      </c>
      <c r="F13" s="342">
        <v>230419.35</v>
      </c>
      <c r="G13" s="343">
        <v>103994.28</v>
      </c>
      <c r="H13" s="338"/>
      <c r="I13" s="336"/>
      <c r="J13" s="342">
        <v>-49978.7</v>
      </c>
      <c r="K13" s="342">
        <v>83385.3</v>
      </c>
      <c r="L13" s="342">
        <v>2357450.56</v>
      </c>
      <c r="M13" s="344">
        <v>31618.9</v>
      </c>
      <c r="N13" s="339"/>
      <c r="O13" s="339"/>
      <c r="P13" s="344">
        <v>84140</v>
      </c>
      <c r="Q13" s="339"/>
      <c r="R13" s="345">
        <v>117410</v>
      </c>
      <c r="S13" s="345">
        <v>75173.22</v>
      </c>
      <c r="T13" s="345">
        <v>21822.36</v>
      </c>
      <c r="U13" s="340"/>
    </row>
    <row r="14" spans="1:21" x14ac:dyDescent="0.2">
      <c r="A14" s="336" t="s">
        <v>2527</v>
      </c>
      <c r="B14" s="341">
        <v>482759.6</v>
      </c>
      <c r="C14" s="337"/>
      <c r="D14" s="341">
        <v>15026.55</v>
      </c>
      <c r="E14" s="342">
        <v>891247.56</v>
      </c>
      <c r="F14" s="342">
        <v>556938.55000000005</v>
      </c>
      <c r="G14" s="343">
        <v>32749.84</v>
      </c>
      <c r="H14" s="338"/>
      <c r="I14" s="336"/>
      <c r="J14" s="342">
        <v>-1445598.15</v>
      </c>
      <c r="K14" s="342">
        <v>152466.23000000001</v>
      </c>
      <c r="L14" s="342">
        <v>3416597.09</v>
      </c>
      <c r="M14" s="344">
        <v>39496.92</v>
      </c>
      <c r="N14" s="339"/>
      <c r="O14" s="339"/>
      <c r="P14" s="344">
        <v>172800</v>
      </c>
      <c r="Q14" s="339"/>
      <c r="R14" s="345">
        <v>266330</v>
      </c>
      <c r="S14" s="345">
        <v>72602.320000000007</v>
      </c>
      <c r="T14" s="345">
        <v>54355.54</v>
      </c>
      <c r="U14" s="340"/>
    </row>
    <row r="15" spans="1:21" x14ac:dyDescent="0.2">
      <c r="A15" s="336" t="s">
        <v>2528</v>
      </c>
      <c r="B15" s="341">
        <v>910158.69</v>
      </c>
      <c r="C15" s="337"/>
      <c r="D15" s="341">
        <v>22215.47</v>
      </c>
      <c r="E15" s="342">
        <v>2216839.4300000002</v>
      </c>
      <c r="F15" s="342">
        <v>269342.42</v>
      </c>
      <c r="G15" s="343">
        <v>20469.32</v>
      </c>
      <c r="H15" s="338"/>
      <c r="I15" s="336"/>
      <c r="J15" s="342">
        <v>135096.57999999999</v>
      </c>
      <c r="K15" s="336"/>
      <c r="L15" s="342">
        <v>3110817.16</v>
      </c>
      <c r="M15" s="344">
        <v>282830.86</v>
      </c>
      <c r="N15" s="344">
        <v>200000</v>
      </c>
      <c r="O15" s="339"/>
      <c r="P15" s="344">
        <v>241520</v>
      </c>
      <c r="Q15" s="339"/>
      <c r="R15" s="345">
        <v>309320</v>
      </c>
      <c r="S15" s="345">
        <v>107561.76</v>
      </c>
      <c r="T15" s="345">
        <v>45946.18</v>
      </c>
      <c r="U15" s="340"/>
    </row>
    <row r="16" spans="1:21" x14ac:dyDescent="0.2">
      <c r="A16" s="336" t="s">
        <v>2529</v>
      </c>
      <c r="B16" s="341">
        <v>393282.24</v>
      </c>
      <c r="C16" s="337"/>
      <c r="D16" s="341">
        <v>45823.56</v>
      </c>
      <c r="E16" s="342">
        <v>1432625.9</v>
      </c>
      <c r="F16" s="342">
        <v>671551.83</v>
      </c>
      <c r="G16" s="343">
        <v>6420</v>
      </c>
      <c r="H16" s="338"/>
      <c r="I16" s="336"/>
      <c r="J16" s="342">
        <v>-1896073.39</v>
      </c>
      <c r="K16" s="342">
        <v>287542.98</v>
      </c>
      <c r="L16" s="342">
        <v>4381554.71</v>
      </c>
      <c r="M16" s="344">
        <v>129061.89</v>
      </c>
      <c r="N16" s="339"/>
      <c r="O16" s="339"/>
      <c r="P16" s="344">
        <v>272280</v>
      </c>
      <c r="Q16" s="339"/>
      <c r="R16" s="345">
        <v>449572</v>
      </c>
      <c r="S16" s="345">
        <v>92836.91</v>
      </c>
      <c r="T16" s="345">
        <v>38986.36</v>
      </c>
      <c r="U16" s="340"/>
    </row>
    <row r="17" spans="1:21" x14ac:dyDescent="0.2">
      <c r="A17" s="336" t="s">
        <v>2530</v>
      </c>
      <c r="B17" s="341">
        <v>883174.06</v>
      </c>
      <c r="C17" s="337"/>
      <c r="D17" s="341">
        <v>54270.93</v>
      </c>
      <c r="E17" s="342">
        <v>145435.64000000001</v>
      </c>
      <c r="F17" s="342">
        <v>151105.09</v>
      </c>
      <c r="G17" s="343">
        <v>63100</v>
      </c>
      <c r="H17" s="338"/>
      <c r="I17" s="336"/>
      <c r="J17" s="342">
        <v>-1702424.15</v>
      </c>
      <c r="K17" s="342">
        <v>216864.78</v>
      </c>
      <c r="L17" s="342">
        <v>2824820.87</v>
      </c>
      <c r="M17" s="344">
        <v>70624.710000000006</v>
      </c>
      <c r="N17" s="339"/>
      <c r="O17" s="339"/>
      <c r="P17" s="344">
        <v>244960</v>
      </c>
      <c r="Q17" s="344">
        <v>3000</v>
      </c>
      <c r="R17" s="345">
        <v>380876</v>
      </c>
      <c r="S17" s="345">
        <v>72425.61</v>
      </c>
      <c r="T17" s="345">
        <v>25740.880000000001</v>
      </c>
      <c r="U17" s="340"/>
    </row>
    <row r="18" spans="1:21" x14ac:dyDescent="0.2">
      <c r="A18" s="336" t="s">
        <v>2531</v>
      </c>
      <c r="B18" s="341">
        <v>840455.37</v>
      </c>
      <c r="C18" s="337"/>
      <c r="D18" s="341">
        <v>56696.91</v>
      </c>
      <c r="E18" s="342">
        <v>92800.01</v>
      </c>
      <c r="F18" s="342">
        <v>341536.85</v>
      </c>
      <c r="G18" s="343">
        <v>20400</v>
      </c>
      <c r="H18" s="338"/>
      <c r="I18" s="336"/>
      <c r="J18" s="342">
        <v>-1141080.3700000001</v>
      </c>
      <c r="K18" s="342">
        <v>478516.95</v>
      </c>
      <c r="L18" s="342">
        <v>2287611.84</v>
      </c>
      <c r="M18" s="344">
        <v>116313.4</v>
      </c>
      <c r="N18" s="339"/>
      <c r="O18" s="339"/>
      <c r="P18" s="344">
        <v>175219.03</v>
      </c>
      <c r="Q18" s="339"/>
      <c r="R18" s="345">
        <v>327739.03000000003</v>
      </c>
      <c r="S18" s="345">
        <v>175051.12</v>
      </c>
      <c r="T18" s="345">
        <v>20786.98</v>
      </c>
      <c r="U18" s="340"/>
    </row>
    <row r="19" spans="1:21" x14ac:dyDescent="0.2">
      <c r="A19" s="336" t="s">
        <v>2532</v>
      </c>
      <c r="B19" s="341">
        <v>572916.04</v>
      </c>
      <c r="C19" s="337"/>
      <c r="D19" s="341">
        <v>29984.58</v>
      </c>
      <c r="E19" s="342">
        <v>10211.39</v>
      </c>
      <c r="F19" s="342">
        <v>101444.45</v>
      </c>
      <c r="G19" s="338"/>
      <c r="H19" s="338"/>
      <c r="I19" s="336"/>
      <c r="J19" s="342">
        <v>-2106293.4500000002</v>
      </c>
      <c r="K19" s="342">
        <v>324513.62</v>
      </c>
      <c r="L19" s="342">
        <v>2658489.6</v>
      </c>
      <c r="M19" s="344">
        <v>91642.92</v>
      </c>
      <c r="N19" s="339"/>
      <c r="O19" s="339"/>
      <c r="P19" s="344">
        <v>333020</v>
      </c>
      <c r="Q19" s="344">
        <v>350</v>
      </c>
      <c r="R19" s="345">
        <v>474700</v>
      </c>
      <c r="S19" s="345">
        <v>79757.100000000006</v>
      </c>
      <c r="T19" s="345">
        <v>4897.46</v>
      </c>
      <c r="U19" s="340"/>
    </row>
    <row r="20" spans="1:21" x14ac:dyDescent="0.2">
      <c r="A20" s="336" t="s">
        <v>2533</v>
      </c>
      <c r="B20" s="341">
        <v>989069.8</v>
      </c>
      <c r="C20" s="337"/>
      <c r="D20" s="341">
        <v>53553.22</v>
      </c>
      <c r="E20" s="342">
        <v>4190791.27</v>
      </c>
      <c r="F20" s="342">
        <v>155248.43</v>
      </c>
      <c r="G20" s="343">
        <v>34602.120000000003</v>
      </c>
      <c r="H20" s="338"/>
      <c r="I20" s="336"/>
      <c r="J20" s="342">
        <v>4644845.13</v>
      </c>
      <c r="K20" s="342">
        <v>82998.86</v>
      </c>
      <c r="L20" s="342">
        <v>712043.8</v>
      </c>
      <c r="M20" s="344">
        <v>65246.720000000001</v>
      </c>
      <c r="N20" s="339"/>
      <c r="O20" s="339"/>
      <c r="P20" s="344">
        <v>305060</v>
      </c>
      <c r="Q20" s="339"/>
      <c r="R20" s="345">
        <v>351836.7</v>
      </c>
      <c r="S20" s="345">
        <v>47167.66</v>
      </c>
      <c r="T20" s="345">
        <v>32264.880000000001</v>
      </c>
      <c r="U20" s="340"/>
    </row>
    <row r="21" spans="1:21" x14ac:dyDescent="0.2">
      <c r="A21" s="336" t="s">
        <v>2534</v>
      </c>
      <c r="B21" s="341">
        <v>525960.61</v>
      </c>
      <c r="C21" s="341">
        <v>50200</v>
      </c>
      <c r="D21" s="341">
        <v>14517.88</v>
      </c>
      <c r="E21" s="342">
        <v>171756.57</v>
      </c>
      <c r="F21" s="342">
        <v>624648.46</v>
      </c>
      <c r="G21" s="343">
        <v>10312.6</v>
      </c>
      <c r="H21" s="338"/>
      <c r="I21" s="336"/>
      <c r="J21" s="342">
        <v>-2815489.87</v>
      </c>
      <c r="K21" s="342">
        <v>132914</v>
      </c>
      <c r="L21" s="342">
        <v>4272663.5999999996</v>
      </c>
      <c r="M21" s="344">
        <v>79159.839999999997</v>
      </c>
      <c r="N21" s="339"/>
      <c r="O21" s="339"/>
      <c r="P21" s="344">
        <v>166840</v>
      </c>
      <c r="Q21" s="339"/>
      <c r="R21" s="345">
        <v>265544</v>
      </c>
      <c r="S21" s="345">
        <v>89848.960000000006</v>
      </c>
      <c r="T21" s="345">
        <v>33084.559999999998</v>
      </c>
      <c r="U21" s="340"/>
    </row>
    <row r="22" spans="1:21" x14ac:dyDescent="0.2">
      <c r="A22" s="336" t="s">
        <v>2535</v>
      </c>
      <c r="B22" s="341">
        <v>491073.55</v>
      </c>
      <c r="C22" s="337"/>
      <c r="D22" s="341">
        <v>27061.25</v>
      </c>
      <c r="E22" s="342">
        <v>1193990.22</v>
      </c>
      <c r="F22" s="342">
        <v>131582.76999999999</v>
      </c>
      <c r="G22" s="343">
        <v>25740</v>
      </c>
      <c r="H22" s="338"/>
      <c r="I22" s="336"/>
      <c r="J22" s="342">
        <v>-314674.13</v>
      </c>
      <c r="K22" s="342">
        <v>236650.09</v>
      </c>
      <c r="L22" s="342">
        <v>2054348.01</v>
      </c>
      <c r="M22" s="344">
        <v>105823.9</v>
      </c>
      <c r="N22" s="339"/>
      <c r="O22" s="339"/>
      <c r="P22" s="344">
        <v>168000</v>
      </c>
      <c r="Q22" s="339"/>
      <c r="R22" s="345">
        <v>268363.33</v>
      </c>
      <c r="S22" s="345">
        <v>104501.66</v>
      </c>
      <c r="T22" s="345">
        <v>27235.79</v>
      </c>
      <c r="U22" s="340"/>
    </row>
    <row r="23" spans="1:21" x14ac:dyDescent="0.2">
      <c r="A23" s="336" t="s">
        <v>2596</v>
      </c>
      <c r="B23" s="341">
        <v>1689783.09</v>
      </c>
      <c r="C23" s="337"/>
      <c r="D23" s="341">
        <v>15060.46</v>
      </c>
      <c r="E23" s="342">
        <v>10213.39</v>
      </c>
      <c r="F23" s="342">
        <v>120712.05</v>
      </c>
      <c r="G23" s="343">
        <v>17140.650000000001</v>
      </c>
      <c r="H23" s="338"/>
      <c r="I23" s="336"/>
      <c r="J23" s="342">
        <v>-778520.55</v>
      </c>
      <c r="K23" s="342">
        <v>264294.02</v>
      </c>
      <c r="L23" s="342">
        <v>2203520.5099999998</v>
      </c>
      <c r="M23" s="344">
        <v>74812.53</v>
      </c>
      <c r="N23" s="344">
        <v>310000</v>
      </c>
      <c r="O23" s="339"/>
      <c r="P23" s="344">
        <v>126500</v>
      </c>
      <c r="Q23" s="344">
        <v>100</v>
      </c>
      <c r="R23" s="345">
        <v>253492</v>
      </c>
      <c r="S23" s="345">
        <v>69487.67</v>
      </c>
      <c r="T23" s="345">
        <v>12791.88</v>
      </c>
      <c r="U23" s="340"/>
    </row>
    <row r="24" spans="1:21" x14ac:dyDescent="0.2">
      <c r="A24" s="336" t="s">
        <v>2536</v>
      </c>
      <c r="B24" s="341">
        <v>1023622.6</v>
      </c>
      <c r="C24" s="337"/>
      <c r="D24" s="341">
        <v>95814.76</v>
      </c>
      <c r="E24" s="342">
        <v>143004.17000000001</v>
      </c>
      <c r="F24" s="342">
        <v>1429764.68</v>
      </c>
      <c r="G24" s="343">
        <v>36684</v>
      </c>
      <c r="H24" s="338"/>
      <c r="I24" s="336"/>
      <c r="J24" s="336"/>
      <c r="K24" s="342">
        <v>117156.98</v>
      </c>
      <c r="L24" s="342">
        <v>2350727.5299999998</v>
      </c>
      <c r="M24" s="344">
        <v>172812.91</v>
      </c>
      <c r="N24" s="339"/>
      <c r="O24" s="339"/>
      <c r="P24" s="344">
        <v>253922</v>
      </c>
      <c r="Q24" s="339"/>
      <c r="R24" s="345">
        <v>352096</v>
      </c>
      <c r="S24" s="345">
        <v>162135.54999999999</v>
      </c>
      <c r="T24" s="345">
        <v>88644.75</v>
      </c>
      <c r="U24" s="340"/>
    </row>
    <row r="25" spans="1:21" x14ac:dyDescent="0.2">
      <c r="A25" s="336" t="s">
        <v>2537</v>
      </c>
      <c r="B25" s="341">
        <v>30153.33</v>
      </c>
      <c r="C25" s="337"/>
      <c r="D25" s="341">
        <v>126454.48</v>
      </c>
      <c r="E25" s="342">
        <v>524412.21</v>
      </c>
      <c r="F25" s="342">
        <v>404010.19</v>
      </c>
      <c r="G25" s="343">
        <v>3562.48</v>
      </c>
      <c r="H25" s="338"/>
      <c r="I25" s="336"/>
      <c r="J25" s="336"/>
      <c r="K25" s="342">
        <v>64171.19</v>
      </c>
      <c r="L25" s="342">
        <v>3163898.35</v>
      </c>
      <c r="M25" s="344">
        <v>163615.01</v>
      </c>
      <c r="N25" s="339"/>
      <c r="O25" s="339"/>
      <c r="P25" s="344">
        <v>208600</v>
      </c>
      <c r="Q25" s="339"/>
      <c r="R25" s="345">
        <v>290367</v>
      </c>
      <c r="S25" s="345">
        <v>93039.55</v>
      </c>
      <c r="T25" s="345">
        <v>23505.439999999999</v>
      </c>
      <c r="U25" s="340"/>
    </row>
    <row r="26" spans="1:21" x14ac:dyDescent="0.2">
      <c r="A26" s="336" t="s">
        <v>2538</v>
      </c>
      <c r="B26" s="341">
        <v>275412.32</v>
      </c>
      <c r="C26" s="337"/>
      <c r="D26" s="341">
        <v>54869.02</v>
      </c>
      <c r="E26" s="342">
        <v>1301564.23</v>
      </c>
      <c r="F26" s="342">
        <v>348046.74</v>
      </c>
      <c r="G26" s="343">
        <v>37169</v>
      </c>
      <c r="H26" s="343">
        <v>11.22</v>
      </c>
      <c r="I26" s="336"/>
      <c r="J26" s="336"/>
      <c r="K26" s="342">
        <v>147619.25</v>
      </c>
      <c r="L26" s="342">
        <v>-2060186.09</v>
      </c>
      <c r="M26" s="344">
        <v>246241.93</v>
      </c>
      <c r="N26" s="339"/>
      <c r="O26" s="339"/>
      <c r="P26" s="344">
        <v>285050</v>
      </c>
      <c r="Q26" s="339"/>
      <c r="R26" s="345">
        <v>382114</v>
      </c>
      <c r="S26" s="345">
        <v>195356.55</v>
      </c>
      <c r="T26" s="345">
        <v>59321.440000000002</v>
      </c>
      <c r="U26" s="340"/>
    </row>
    <row r="27" spans="1:21" x14ac:dyDescent="0.2">
      <c r="A27" s="336" t="s">
        <v>2539</v>
      </c>
      <c r="B27" s="341">
        <v>470871.17</v>
      </c>
      <c r="C27" s="337"/>
      <c r="D27" s="341">
        <v>77431.98</v>
      </c>
      <c r="E27" s="342">
        <v>596234.66</v>
      </c>
      <c r="F27" s="342">
        <v>626735.19999999995</v>
      </c>
      <c r="G27" s="343">
        <v>5749</v>
      </c>
      <c r="H27" s="338"/>
      <c r="I27" s="336"/>
      <c r="J27" s="336"/>
      <c r="K27" s="342">
        <v>64780.67</v>
      </c>
      <c r="L27" s="342">
        <v>2920599.11</v>
      </c>
      <c r="M27" s="344">
        <v>201802.54</v>
      </c>
      <c r="N27" s="339"/>
      <c r="O27" s="339"/>
      <c r="P27" s="344">
        <v>335640</v>
      </c>
      <c r="Q27" s="339"/>
      <c r="R27" s="345">
        <v>432352</v>
      </c>
      <c r="S27" s="345">
        <v>140059.57999999999</v>
      </c>
      <c r="T27" s="345">
        <v>35088.959999999999</v>
      </c>
      <c r="U27" s="340"/>
    </row>
    <row r="28" spans="1:21" x14ac:dyDescent="0.2">
      <c r="A28" s="336" t="s">
        <v>2540</v>
      </c>
      <c r="B28" s="341">
        <v>307294.51</v>
      </c>
      <c r="C28" s="337"/>
      <c r="D28" s="341">
        <v>27379.64</v>
      </c>
      <c r="E28" s="342">
        <v>606897.30000000005</v>
      </c>
      <c r="F28" s="342">
        <v>219045.13</v>
      </c>
      <c r="G28" s="343">
        <v>12836.3</v>
      </c>
      <c r="H28" s="338"/>
      <c r="I28" s="336"/>
      <c r="J28" s="336"/>
      <c r="K28" s="342">
        <v>39324.050000000003</v>
      </c>
      <c r="L28" s="342">
        <v>1187021.07</v>
      </c>
      <c r="M28" s="344">
        <v>239773.62</v>
      </c>
      <c r="N28" s="339"/>
      <c r="O28" s="339"/>
      <c r="P28" s="344">
        <v>293272</v>
      </c>
      <c r="Q28" s="339"/>
      <c r="R28" s="345">
        <v>409840</v>
      </c>
      <c r="S28" s="345">
        <v>84538.41</v>
      </c>
      <c r="T28" s="345">
        <v>37485.32</v>
      </c>
      <c r="U28" s="340"/>
    </row>
    <row r="29" spans="1:21" x14ac:dyDescent="0.2">
      <c r="A29" s="336" t="s">
        <v>2541</v>
      </c>
      <c r="B29" s="341">
        <v>488369.2</v>
      </c>
      <c r="C29" s="337"/>
      <c r="D29" s="341">
        <v>68873.259999999995</v>
      </c>
      <c r="E29" s="342">
        <v>450734.21</v>
      </c>
      <c r="F29" s="342">
        <v>259515.47</v>
      </c>
      <c r="G29" s="343">
        <v>20239.95</v>
      </c>
      <c r="H29" s="338"/>
      <c r="I29" s="336"/>
      <c r="J29" s="336"/>
      <c r="K29" s="342">
        <v>53413.25</v>
      </c>
      <c r="L29" s="342">
        <v>2650223.29</v>
      </c>
      <c r="M29" s="344">
        <v>179209.83</v>
      </c>
      <c r="N29" s="344">
        <v>105000</v>
      </c>
      <c r="O29" s="339"/>
      <c r="P29" s="344">
        <v>282344.40000000002</v>
      </c>
      <c r="Q29" s="339"/>
      <c r="R29" s="345">
        <v>354714.4</v>
      </c>
      <c r="S29" s="345">
        <v>111724.48</v>
      </c>
      <c r="T29" s="345">
        <v>47194</v>
      </c>
      <c r="U29" s="340"/>
    </row>
    <row r="30" spans="1:21" x14ac:dyDescent="0.2">
      <c r="A30" s="336" t="s">
        <v>2542</v>
      </c>
      <c r="B30" s="341">
        <v>230053.27</v>
      </c>
      <c r="C30" s="337"/>
      <c r="D30" s="341">
        <v>108561.86</v>
      </c>
      <c r="E30" s="342">
        <v>1781480.61</v>
      </c>
      <c r="F30" s="342">
        <v>196614.25</v>
      </c>
      <c r="G30" s="343">
        <v>24900</v>
      </c>
      <c r="H30" s="338"/>
      <c r="I30" s="336"/>
      <c r="J30" s="336"/>
      <c r="K30" s="342">
        <v>40020.28</v>
      </c>
      <c r="L30" s="342">
        <v>1714501.17</v>
      </c>
      <c r="M30" s="344">
        <v>145778.78</v>
      </c>
      <c r="N30" s="344">
        <v>110000</v>
      </c>
      <c r="O30" s="339"/>
      <c r="P30" s="344">
        <v>142640</v>
      </c>
      <c r="Q30" s="339"/>
      <c r="R30" s="345">
        <v>207140</v>
      </c>
      <c r="S30" s="345">
        <v>83417.740000000005</v>
      </c>
      <c r="T30" s="345">
        <v>46901.02</v>
      </c>
      <c r="U30" s="340"/>
    </row>
    <row r="31" spans="1:21" x14ac:dyDescent="0.2">
      <c r="A31" s="336" t="s">
        <v>2543</v>
      </c>
      <c r="B31" s="341">
        <v>439859.31</v>
      </c>
      <c r="C31" s="337"/>
      <c r="D31" s="341">
        <v>51575.63</v>
      </c>
      <c r="E31" s="342">
        <v>794749.97</v>
      </c>
      <c r="F31" s="342">
        <v>543408.81999999995</v>
      </c>
      <c r="G31" s="343">
        <v>28310.5</v>
      </c>
      <c r="H31" s="338"/>
      <c r="I31" s="336"/>
      <c r="J31" s="336"/>
      <c r="K31" s="342">
        <v>57370.17</v>
      </c>
      <c r="L31" s="342">
        <v>2482860.59</v>
      </c>
      <c r="M31" s="344">
        <v>91858.57</v>
      </c>
      <c r="N31" s="339"/>
      <c r="O31" s="344">
        <v>1158.3</v>
      </c>
      <c r="P31" s="344">
        <v>285493</v>
      </c>
      <c r="Q31" s="339"/>
      <c r="R31" s="345">
        <v>389163</v>
      </c>
      <c r="S31" s="345">
        <v>108277.35</v>
      </c>
      <c r="T31" s="345">
        <v>52235.02</v>
      </c>
      <c r="U31" s="340"/>
    </row>
    <row r="32" spans="1:21" x14ac:dyDescent="0.2">
      <c r="A32" s="336" t="s">
        <v>2544</v>
      </c>
      <c r="B32" s="341">
        <v>64005.09</v>
      </c>
      <c r="C32" s="337"/>
      <c r="D32" s="341">
        <v>33829.120000000003</v>
      </c>
      <c r="E32" s="342">
        <v>505066.43</v>
      </c>
      <c r="F32" s="342">
        <v>217923.37</v>
      </c>
      <c r="G32" s="343">
        <v>22200</v>
      </c>
      <c r="H32" s="338"/>
      <c r="I32" s="336"/>
      <c r="J32" s="336"/>
      <c r="K32" s="342">
        <v>31119.01</v>
      </c>
      <c r="L32" s="342">
        <v>2102364.12</v>
      </c>
      <c r="M32" s="344">
        <v>144327.66</v>
      </c>
      <c r="N32" s="339"/>
      <c r="O32" s="339"/>
      <c r="P32" s="344">
        <v>204171.6</v>
      </c>
      <c r="Q32" s="339"/>
      <c r="R32" s="345">
        <v>258122.6</v>
      </c>
      <c r="S32" s="345">
        <v>84395.27</v>
      </c>
      <c r="T32" s="345">
        <v>26585.759999999998</v>
      </c>
      <c r="U32" s="340"/>
    </row>
    <row r="33" spans="1:21" x14ac:dyDescent="0.2">
      <c r="A33" s="336" t="s">
        <v>2545</v>
      </c>
      <c r="B33" s="341">
        <v>30103.48</v>
      </c>
      <c r="C33" s="337"/>
      <c r="D33" s="341">
        <v>65049.32</v>
      </c>
      <c r="E33" s="342">
        <v>578845.93000000005</v>
      </c>
      <c r="F33" s="342">
        <v>760680.12</v>
      </c>
      <c r="G33" s="343">
        <v>29316.12</v>
      </c>
      <c r="H33" s="343">
        <v>0</v>
      </c>
      <c r="I33" s="336"/>
      <c r="J33" s="336"/>
      <c r="K33" s="342">
        <v>56119.76</v>
      </c>
      <c r="L33" s="342">
        <v>923152.19</v>
      </c>
      <c r="M33" s="344">
        <v>261989.08</v>
      </c>
      <c r="N33" s="339"/>
      <c r="O33" s="339"/>
      <c r="P33" s="344">
        <v>311836</v>
      </c>
      <c r="Q33" s="339"/>
      <c r="R33" s="345">
        <v>425795.92</v>
      </c>
      <c r="S33" s="345">
        <v>213673.86</v>
      </c>
      <c r="T33" s="345">
        <v>30410.14</v>
      </c>
      <c r="U33" s="340"/>
    </row>
    <row r="34" spans="1:21" x14ac:dyDescent="0.2">
      <c r="A34" s="336" t="s">
        <v>2546</v>
      </c>
      <c r="B34" s="341">
        <v>355609.86</v>
      </c>
      <c r="C34" s="337"/>
      <c r="D34" s="341">
        <v>70280.27</v>
      </c>
      <c r="E34" s="342">
        <v>1208796.6000000001</v>
      </c>
      <c r="F34" s="342">
        <v>535984.03</v>
      </c>
      <c r="G34" s="343">
        <v>27031.3</v>
      </c>
      <c r="H34" s="338"/>
      <c r="I34" s="336"/>
      <c r="J34" s="336"/>
      <c r="K34" s="342">
        <v>87752.12</v>
      </c>
      <c r="L34" s="342">
        <v>2548141.21</v>
      </c>
      <c r="M34" s="344">
        <v>177238.34</v>
      </c>
      <c r="N34" s="339"/>
      <c r="O34" s="339"/>
      <c r="P34" s="344">
        <v>388528</v>
      </c>
      <c r="Q34" s="339"/>
      <c r="R34" s="345">
        <v>479820</v>
      </c>
      <c r="S34" s="345">
        <v>133144.07999999999</v>
      </c>
      <c r="T34" s="345">
        <v>52949.18</v>
      </c>
      <c r="U34" s="340"/>
    </row>
    <row r="35" spans="1:21" x14ac:dyDescent="0.2">
      <c r="A35" s="336" t="s">
        <v>2599</v>
      </c>
      <c r="B35" s="341">
        <v>231293.03</v>
      </c>
      <c r="C35" s="337"/>
      <c r="D35" s="341">
        <v>138567.14000000001</v>
      </c>
      <c r="E35" s="342">
        <v>374784.87</v>
      </c>
      <c r="F35" s="342">
        <v>538642.18000000005</v>
      </c>
      <c r="G35" s="343">
        <v>-2400</v>
      </c>
      <c r="H35" s="338"/>
      <c r="I35" s="336"/>
      <c r="J35" s="336"/>
      <c r="K35" s="342">
        <v>-369882.39</v>
      </c>
      <c r="L35" s="342">
        <v>1650244.41</v>
      </c>
      <c r="M35" s="344">
        <v>199826.67</v>
      </c>
      <c r="N35" s="339"/>
      <c r="O35" s="339"/>
      <c r="P35" s="344">
        <v>198016</v>
      </c>
      <c r="Q35" s="339"/>
      <c r="R35" s="345">
        <v>250390</v>
      </c>
      <c r="S35" s="345">
        <v>94121.21</v>
      </c>
      <c r="T35" s="345">
        <v>33359.620000000003</v>
      </c>
      <c r="U35" s="340"/>
    </row>
    <row r="36" spans="1:21" x14ac:dyDescent="0.2">
      <c r="A36" s="336" t="s">
        <v>2547</v>
      </c>
      <c r="B36" s="341">
        <v>294374.34999999998</v>
      </c>
      <c r="C36" s="337"/>
      <c r="D36" s="341">
        <v>26492.55</v>
      </c>
      <c r="E36" s="342">
        <v>62010.74</v>
      </c>
      <c r="F36" s="342">
        <v>334143.35999999999</v>
      </c>
      <c r="G36" s="343">
        <v>12500</v>
      </c>
      <c r="H36" s="338"/>
      <c r="I36" s="336"/>
      <c r="J36" s="336"/>
      <c r="K36" s="336"/>
      <c r="L36" s="342">
        <v>1948644.79</v>
      </c>
      <c r="M36" s="344">
        <v>25343.74</v>
      </c>
      <c r="N36" s="344">
        <v>45000</v>
      </c>
      <c r="O36" s="339"/>
      <c r="P36" s="339"/>
      <c r="Q36" s="339"/>
      <c r="R36" s="345">
        <v>29940</v>
      </c>
      <c r="S36" s="345">
        <v>54160.44</v>
      </c>
      <c r="T36" s="345">
        <v>11326.8</v>
      </c>
      <c r="U36" s="340"/>
    </row>
    <row r="37" spans="1:21" x14ac:dyDescent="0.2">
      <c r="A37" s="336" t="s">
        <v>2548</v>
      </c>
      <c r="B37" s="341">
        <v>539319.43000000005</v>
      </c>
      <c r="C37" s="337"/>
      <c r="D37" s="341">
        <v>89974.01</v>
      </c>
      <c r="E37" s="342">
        <v>139259.63</v>
      </c>
      <c r="F37" s="342">
        <v>903694.27</v>
      </c>
      <c r="G37" s="343">
        <v>28550</v>
      </c>
      <c r="H37" s="338"/>
      <c r="I37" s="336"/>
      <c r="J37" s="336"/>
      <c r="K37" s="336"/>
      <c r="L37" s="342">
        <v>2125603</v>
      </c>
      <c r="M37" s="344">
        <v>111674.66</v>
      </c>
      <c r="N37" s="344">
        <v>20000</v>
      </c>
      <c r="O37" s="339"/>
      <c r="P37" s="339"/>
      <c r="Q37" s="339"/>
      <c r="R37" s="345">
        <v>91980</v>
      </c>
      <c r="S37" s="345">
        <v>111530.93</v>
      </c>
      <c r="T37" s="345">
        <v>6488.2</v>
      </c>
      <c r="U37" s="340"/>
    </row>
    <row r="38" spans="1:21" x14ac:dyDescent="0.2">
      <c r="A38" s="336" t="s">
        <v>2549</v>
      </c>
      <c r="B38" s="341">
        <v>248382.36</v>
      </c>
      <c r="C38" s="337"/>
      <c r="D38" s="341">
        <v>32396.18</v>
      </c>
      <c r="E38" s="342">
        <v>92448.76</v>
      </c>
      <c r="F38" s="342">
        <v>311250.67</v>
      </c>
      <c r="G38" s="343">
        <v>2000</v>
      </c>
      <c r="H38" s="338"/>
      <c r="I38" s="336"/>
      <c r="J38" s="336"/>
      <c r="K38" s="336"/>
      <c r="L38" s="342">
        <v>1917883.16</v>
      </c>
      <c r="M38" s="344">
        <v>11740.4</v>
      </c>
      <c r="N38" s="339"/>
      <c r="O38" s="339"/>
      <c r="P38" s="339"/>
      <c r="Q38" s="339"/>
      <c r="R38" s="345">
        <v>88929</v>
      </c>
      <c r="S38" s="345">
        <v>36347.94</v>
      </c>
      <c r="T38" s="345">
        <v>19347.16</v>
      </c>
      <c r="U38" s="340"/>
    </row>
    <row r="39" spans="1:21" x14ac:dyDescent="0.2">
      <c r="A39" s="336" t="s">
        <v>2550</v>
      </c>
      <c r="B39" s="341">
        <v>873337.25</v>
      </c>
      <c r="C39" s="337"/>
      <c r="D39" s="341">
        <v>119853.86</v>
      </c>
      <c r="E39" s="342">
        <v>218130.76</v>
      </c>
      <c r="F39" s="342">
        <v>1074975</v>
      </c>
      <c r="G39" s="343">
        <v>28160</v>
      </c>
      <c r="H39" s="338"/>
      <c r="I39" s="336"/>
      <c r="J39" s="336"/>
      <c r="K39" s="336"/>
      <c r="L39" s="342">
        <v>2205072.4900000002</v>
      </c>
      <c r="M39" s="344">
        <v>66719.41</v>
      </c>
      <c r="N39" s="339"/>
      <c r="O39" s="339"/>
      <c r="P39" s="339"/>
      <c r="Q39" s="344">
        <v>3000</v>
      </c>
      <c r="R39" s="345">
        <v>60446.5</v>
      </c>
      <c r="S39" s="345">
        <v>87244.18</v>
      </c>
      <c r="T39" s="345">
        <v>35000.36</v>
      </c>
      <c r="U39" s="340"/>
    </row>
    <row r="40" spans="1:21" x14ac:dyDescent="0.2">
      <c r="A40" s="336" t="s">
        <v>2551</v>
      </c>
      <c r="B40" s="341">
        <v>700008.92</v>
      </c>
      <c r="C40" s="337"/>
      <c r="D40" s="341">
        <v>118499.37</v>
      </c>
      <c r="E40" s="342">
        <v>2159749.54</v>
      </c>
      <c r="F40" s="342">
        <v>666312.57999999996</v>
      </c>
      <c r="G40" s="343">
        <v>28547.42</v>
      </c>
      <c r="H40" s="338"/>
      <c r="I40" s="336"/>
      <c r="J40" s="336"/>
      <c r="K40" s="336"/>
      <c r="L40" s="342">
        <v>1879861.02</v>
      </c>
      <c r="M40" s="344">
        <v>68872.87</v>
      </c>
      <c r="N40" s="339"/>
      <c r="O40" s="339"/>
      <c r="P40" s="339"/>
      <c r="Q40" s="339"/>
      <c r="R40" s="345">
        <v>111484</v>
      </c>
      <c r="S40" s="345">
        <v>94168.18</v>
      </c>
      <c r="T40" s="345">
        <v>21848.34</v>
      </c>
      <c r="U40" s="345">
        <v>38350</v>
      </c>
    </row>
    <row r="41" spans="1:21" x14ac:dyDescent="0.2">
      <c r="A41" s="336" t="s">
        <v>2552</v>
      </c>
      <c r="B41" s="341">
        <v>755653.12</v>
      </c>
      <c r="C41" s="337"/>
      <c r="D41" s="341">
        <v>99351.31</v>
      </c>
      <c r="E41" s="342">
        <v>618570.39</v>
      </c>
      <c r="F41" s="342">
        <v>544818.37</v>
      </c>
      <c r="G41" s="338"/>
      <c r="H41" s="338"/>
      <c r="I41" s="336"/>
      <c r="J41" s="336"/>
      <c r="K41" s="336"/>
      <c r="L41" s="342">
        <v>3832429.73</v>
      </c>
      <c r="M41" s="344">
        <v>294141.62</v>
      </c>
      <c r="N41" s="344">
        <v>30000</v>
      </c>
      <c r="O41" s="339"/>
      <c r="P41" s="339"/>
      <c r="Q41" s="339"/>
      <c r="R41" s="345">
        <v>117542</v>
      </c>
      <c r="S41" s="345">
        <v>62496.32</v>
      </c>
      <c r="T41" s="345">
        <v>22310.22</v>
      </c>
      <c r="U41" s="340"/>
    </row>
    <row r="42" spans="1:21" x14ac:dyDescent="0.2">
      <c r="A42" s="336" t="s">
        <v>2553</v>
      </c>
      <c r="B42" s="341">
        <v>300542.53999999998</v>
      </c>
      <c r="C42" s="337"/>
      <c r="D42" s="341">
        <v>63460.68</v>
      </c>
      <c r="E42" s="342">
        <v>143614.93</v>
      </c>
      <c r="F42" s="342">
        <v>1584929.18</v>
      </c>
      <c r="G42" s="343">
        <v>26450</v>
      </c>
      <c r="H42" s="338"/>
      <c r="I42" s="336"/>
      <c r="J42" s="336"/>
      <c r="K42" s="336"/>
      <c r="L42" s="342">
        <v>1975418.72</v>
      </c>
      <c r="M42" s="344">
        <v>40392.720000000001</v>
      </c>
      <c r="N42" s="339"/>
      <c r="O42" s="339"/>
      <c r="P42" s="344">
        <v>125940</v>
      </c>
      <c r="Q42" s="339"/>
      <c r="R42" s="345">
        <v>218782</v>
      </c>
      <c r="S42" s="345">
        <v>66306.11</v>
      </c>
      <c r="T42" s="345">
        <v>33117.040000000001</v>
      </c>
      <c r="U42" s="340"/>
    </row>
    <row r="43" spans="1:21" x14ac:dyDescent="0.2">
      <c r="A43" s="336" t="s">
        <v>2554</v>
      </c>
      <c r="B43" s="341">
        <v>324746.78999999998</v>
      </c>
      <c r="C43" s="337"/>
      <c r="D43" s="341">
        <v>54509.91</v>
      </c>
      <c r="E43" s="342">
        <v>625288.76</v>
      </c>
      <c r="F43" s="342">
        <v>130222.8</v>
      </c>
      <c r="G43" s="343">
        <v>17550</v>
      </c>
      <c r="H43" s="338"/>
      <c r="I43" s="336"/>
      <c r="J43" s="336"/>
      <c r="K43" s="336"/>
      <c r="L43" s="342">
        <v>1580455.21</v>
      </c>
      <c r="M43" s="344">
        <v>11547.43</v>
      </c>
      <c r="N43" s="339"/>
      <c r="O43" s="339"/>
      <c r="P43" s="339"/>
      <c r="Q43" s="339"/>
      <c r="R43" s="345">
        <v>56890</v>
      </c>
      <c r="S43" s="345">
        <v>51542.49</v>
      </c>
      <c r="T43" s="345">
        <v>9778.68</v>
      </c>
      <c r="U43" s="340"/>
    </row>
    <row r="44" spans="1:21" x14ac:dyDescent="0.2">
      <c r="A44" s="336" t="s">
        <v>2555</v>
      </c>
      <c r="B44" s="341">
        <v>759511.5</v>
      </c>
      <c r="C44" s="337"/>
      <c r="D44" s="341">
        <v>72509.759999999995</v>
      </c>
      <c r="E44" s="342">
        <v>402421.24</v>
      </c>
      <c r="F44" s="342">
        <v>620305.67000000004</v>
      </c>
      <c r="G44" s="343">
        <v>58988.25</v>
      </c>
      <c r="H44" s="343">
        <v>0</v>
      </c>
      <c r="I44" s="336"/>
      <c r="J44" s="336"/>
      <c r="K44" s="336"/>
      <c r="L44" s="342">
        <v>2583577.5299999998</v>
      </c>
      <c r="M44" s="344">
        <v>332553.5</v>
      </c>
      <c r="N44" s="339"/>
      <c r="O44" s="339"/>
      <c r="P44" s="339"/>
      <c r="Q44" s="339"/>
      <c r="R44" s="345">
        <v>74422</v>
      </c>
      <c r="S44" s="345">
        <v>135697.82999999999</v>
      </c>
      <c r="T44" s="345">
        <v>33472</v>
      </c>
      <c r="U44" s="340"/>
    </row>
    <row r="45" spans="1:21" x14ac:dyDescent="0.2">
      <c r="A45" s="336" t="s">
        <v>2556</v>
      </c>
      <c r="B45" s="341">
        <v>385104.54</v>
      </c>
      <c r="C45" s="337"/>
      <c r="D45" s="341">
        <v>44521.760000000002</v>
      </c>
      <c r="E45" s="342">
        <v>176218.51</v>
      </c>
      <c r="F45" s="342">
        <v>672558.5</v>
      </c>
      <c r="G45" s="343">
        <v>0</v>
      </c>
      <c r="H45" s="338"/>
      <c r="I45" s="336"/>
      <c r="J45" s="336"/>
      <c r="K45" s="336"/>
      <c r="L45" s="342">
        <v>1850667.12</v>
      </c>
      <c r="M45" s="344">
        <v>43888.89</v>
      </c>
      <c r="N45" s="339"/>
      <c r="O45" s="339"/>
      <c r="P45" s="339"/>
      <c r="Q45" s="339"/>
      <c r="R45" s="345">
        <v>42260</v>
      </c>
      <c r="S45" s="345">
        <v>49476.77</v>
      </c>
      <c r="T45" s="345">
        <v>9662.56</v>
      </c>
      <c r="U45" s="340"/>
    </row>
    <row r="46" spans="1:21" x14ac:dyDescent="0.2">
      <c r="A46" s="336" t="s">
        <v>2557</v>
      </c>
      <c r="B46" s="341">
        <v>54605.57</v>
      </c>
      <c r="C46" s="337"/>
      <c r="D46" s="341">
        <v>60449.18</v>
      </c>
      <c r="E46" s="342">
        <v>261662.5</v>
      </c>
      <c r="F46" s="342">
        <v>414948.92</v>
      </c>
      <c r="G46" s="343">
        <v>49200</v>
      </c>
      <c r="H46" s="338"/>
      <c r="I46" s="336"/>
      <c r="J46" s="336"/>
      <c r="K46" s="336"/>
      <c r="L46" s="342">
        <v>3139393.79</v>
      </c>
      <c r="M46" s="344">
        <v>84703.02</v>
      </c>
      <c r="N46" s="339"/>
      <c r="O46" s="339"/>
      <c r="P46" s="339"/>
      <c r="Q46" s="339"/>
      <c r="R46" s="345">
        <v>107212</v>
      </c>
      <c r="S46" s="345">
        <v>141701.07999999999</v>
      </c>
      <c r="T46" s="345">
        <v>21676.560000000001</v>
      </c>
      <c r="U46" s="340"/>
    </row>
    <row r="47" spans="1:21" x14ac:dyDescent="0.2">
      <c r="A47" s="336" t="s">
        <v>2558</v>
      </c>
      <c r="B47" s="341">
        <v>153930.87</v>
      </c>
      <c r="C47" s="337"/>
      <c r="D47" s="341">
        <v>39129.29</v>
      </c>
      <c r="E47" s="342">
        <v>169281.6</v>
      </c>
      <c r="F47" s="342">
        <v>875620.21</v>
      </c>
      <c r="G47" s="338"/>
      <c r="H47" s="338"/>
      <c r="I47" s="336"/>
      <c r="J47" s="336"/>
      <c r="K47" s="336"/>
      <c r="L47" s="342">
        <v>2592803.14</v>
      </c>
      <c r="M47" s="344">
        <v>31063.119999999999</v>
      </c>
      <c r="N47" s="339"/>
      <c r="O47" s="339"/>
      <c r="P47" s="344">
        <v>126320</v>
      </c>
      <c r="Q47" s="339"/>
      <c r="R47" s="345">
        <v>165700</v>
      </c>
      <c r="S47" s="345">
        <v>65439.19</v>
      </c>
      <c r="T47" s="345">
        <v>31889.74</v>
      </c>
      <c r="U47" s="340"/>
    </row>
    <row r="48" spans="1:21" x14ac:dyDescent="0.2">
      <c r="A48" s="336" t="s">
        <v>2559</v>
      </c>
      <c r="B48" s="341">
        <v>463952.83</v>
      </c>
      <c r="C48" s="337"/>
      <c r="D48" s="341">
        <v>86212.1</v>
      </c>
      <c r="E48" s="342">
        <v>-291127.12</v>
      </c>
      <c r="F48" s="342">
        <v>311509.76000000001</v>
      </c>
      <c r="G48" s="343">
        <v>36150</v>
      </c>
      <c r="H48" s="338"/>
      <c r="I48" s="336"/>
      <c r="J48" s="336"/>
      <c r="K48" s="336"/>
      <c r="L48" s="342">
        <v>2213150.63</v>
      </c>
      <c r="M48" s="344">
        <v>21354.62</v>
      </c>
      <c r="N48" s="339"/>
      <c r="O48" s="339"/>
      <c r="P48" s="344">
        <v>226320</v>
      </c>
      <c r="Q48" s="344">
        <v>3000</v>
      </c>
      <c r="R48" s="345">
        <v>243360</v>
      </c>
      <c r="S48" s="345">
        <v>62594.080000000002</v>
      </c>
      <c r="T48" s="345">
        <v>10169.4</v>
      </c>
      <c r="U48" s="340"/>
    </row>
    <row r="49" spans="1:21" x14ac:dyDescent="0.2">
      <c r="A49" s="336" t="s">
        <v>2560</v>
      </c>
      <c r="B49" s="341">
        <v>231017.74</v>
      </c>
      <c r="C49" s="337"/>
      <c r="D49" s="341">
        <v>37955.620000000003</v>
      </c>
      <c r="E49" s="342">
        <v>1385914.12</v>
      </c>
      <c r="F49" s="342">
        <v>526554.24</v>
      </c>
      <c r="G49" s="343">
        <v>3400</v>
      </c>
      <c r="H49" s="338"/>
      <c r="I49" s="336"/>
      <c r="J49" s="336"/>
      <c r="K49" s="336"/>
      <c r="L49" s="342">
        <v>2118686.35</v>
      </c>
      <c r="M49" s="344">
        <v>23887.74</v>
      </c>
      <c r="N49" s="339"/>
      <c r="O49" s="339"/>
      <c r="P49" s="339"/>
      <c r="Q49" s="339"/>
      <c r="R49" s="345">
        <v>36734</v>
      </c>
      <c r="S49" s="345">
        <v>96436.11</v>
      </c>
      <c r="T49" s="345">
        <v>28342.720000000001</v>
      </c>
      <c r="U49" s="340"/>
    </row>
    <row r="50" spans="1:21" x14ac:dyDescent="0.2">
      <c r="A50" s="336" t="s">
        <v>2561</v>
      </c>
      <c r="B50" s="341">
        <v>804969.69</v>
      </c>
      <c r="C50" s="337"/>
      <c r="D50" s="341">
        <v>29521.759999999998</v>
      </c>
      <c r="E50" s="342">
        <v>849116.57</v>
      </c>
      <c r="F50" s="342">
        <v>311783.46000000002</v>
      </c>
      <c r="G50" s="343">
        <v>28695</v>
      </c>
      <c r="H50" s="338"/>
      <c r="I50" s="336"/>
      <c r="J50" s="336"/>
      <c r="K50" s="336"/>
      <c r="L50" s="342">
        <v>3206691.97</v>
      </c>
      <c r="M50" s="344">
        <v>433503.48</v>
      </c>
      <c r="N50" s="339"/>
      <c r="O50" s="339"/>
      <c r="P50" s="344">
        <v>395634</v>
      </c>
      <c r="Q50" s="339"/>
      <c r="R50" s="345">
        <v>506094</v>
      </c>
      <c r="S50" s="345">
        <v>130203.9</v>
      </c>
      <c r="T50" s="345">
        <v>38358.82</v>
      </c>
      <c r="U50" s="340"/>
    </row>
    <row r="51" spans="1:21" x14ac:dyDescent="0.2">
      <c r="A51" s="336" t="s">
        <v>2562</v>
      </c>
      <c r="B51" s="341">
        <v>937655.78</v>
      </c>
      <c r="C51" s="337"/>
      <c r="D51" s="341">
        <v>65091.95</v>
      </c>
      <c r="E51" s="342">
        <v>4</v>
      </c>
      <c r="F51" s="342">
        <v>1066257.68</v>
      </c>
      <c r="G51" s="343">
        <v>5950</v>
      </c>
      <c r="H51" s="343">
        <v>0</v>
      </c>
      <c r="I51" s="336"/>
      <c r="J51" s="336"/>
      <c r="K51" s="336"/>
      <c r="L51" s="342">
        <v>2598703.46</v>
      </c>
      <c r="M51" s="344">
        <v>509285.15</v>
      </c>
      <c r="N51" s="339"/>
      <c r="O51" s="339"/>
      <c r="P51" s="344">
        <v>350525</v>
      </c>
      <c r="Q51" s="339"/>
      <c r="R51" s="345">
        <v>563926.52</v>
      </c>
      <c r="S51" s="345">
        <v>87471.84</v>
      </c>
      <c r="T51" s="345">
        <v>64854.3</v>
      </c>
      <c r="U51" s="340"/>
    </row>
    <row r="52" spans="1:21" x14ac:dyDescent="0.2">
      <c r="A52" s="336" t="s">
        <v>2563</v>
      </c>
      <c r="B52" s="341">
        <v>713671.07</v>
      </c>
      <c r="C52" s="337"/>
      <c r="D52" s="341">
        <v>44424.05</v>
      </c>
      <c r="E52" s="342">
        <v>165148.74</v>
      </c>
      <c r="F52" s="342">
        <v>171897.79</v>
      </c>
      <c r="G52" s="343">
        <v>4800</v>
      </c>
      <c r="H52" s="343">
        <v>0</v>
      </c>
      <c r="I52" s="336"/>
      <c r="J52" s="336"/>
      <c r="K52" s="336"/>
      <c r="L52" s="342">
        <v>2341456.5299999998</v>
      </c>
      <c r="M52" s="344">
        <v>357536.33</v>
      </c>
      <c r="N52" s="339"/>
      <c r="O52" s="339"/>
      <c r="P52" s="344">
        <v>131165.20000000001</v>
      </c>
      <c r="Q52" s="339"/>
      <c r="R52" s="345">
        <v>224045.6</v>
      </c>
      <c r="S52" s="345">
        <v>53641.48</v>
      </c>
      <c r="T52" s="345">
        <v>34396.78</v>
      </c>
      <c r="U52" s="340"/>
    </row>
    <row r="53" spans="1:21" x14ac:dyDescent="0.2">
      <c r="A53" s="336" t="s">
        <v>2564</v>
      </c>
      <c r="B53" s="341">
        <v>737422.27</v>
      </c>
      <c r="C53" s="337"/>
      <c r="D53" s="341">
        <v>119276.69</v>
      </c>
      <c r="E53" s="342">
        <v>1873924.55</v>
      </c>
      <c r="F53" s="342">
        <v>693218.23</v>
      </c>
      <c r="G53" s="343">
        <v>0</v>
      </c>
      <c r="H53" s="343">
        <v>0</v>
      </c>
      <c r="I53" s="336"/>
      <c r="J53" s="336"/>
      <c r="K53" s="336"/>
      <c r="L53" s="342">
        <v>1574485.41</v>
      </c>
      <c r="M53" s="344">
        <v>766089.93</v>
      </c>
      <c r="N53" s="339"/>
      <c r="O53" s="339"/>
      <c r="P53" s="344">
        <v>256028.4</v>
      </c>
      <c r="Q53" s="339"/>
      <c r="R53" s="345">
        <v>497224</v>
      </c>
      <c r="S53" s="345">
        <v>110687.67</v>
      </c>
      <c r="T53" s="345">
        <v>78145.039999999994</v>
      </c>
      <c r="U53" s="340"/>
    </row>
    <row r="54" spans="1:21" x14ac:dyDescent="0.2">
      <c r="A54" s="336" t="s">
        <v>2565</v>
      </c>
      <c r="B54" s="341">
        <v>446669.21</v>
      </c>
      <c r="C54" s="337"/>
      <c r="D54" s="341">
        <v>40869.65</v>
      </c>
      <c r="E54" s="342">
        <v>2</v>
      </c>
      <c r="F54" s="342">
        <v>111698.77</v>
      </c>
      <c r="G54" s="343">
        <v>12900</v>
      </c>
      <c r="H54" s="338"/>
      <c r="I54" s="336"/>
      <c r="J54" s="336"/>
      <c r="K54" s="336"/>
      <c r="L54" s="342">
        <v>1566508.7</v>
      </c>
      <c r="M54" s="344">
        <v>181946.56</v>
      </c>
      <c r="N54" s="339"/>
      <c r="O54" s="339"/>
      <c r="P54" s="344">
        <v>287266</v>
      </c>
      <c r="Q54" s="339"/>
      <c r="R54" s="345">
        <v>358742</v>
      </c>
      <c r="S54" s="345">
        <v>45414.55</v>
      </c>
      <c r="T54" s="345">
        <v>4375.38</v>
      </c>
      <c r="U54" s="340"/>
    </row>
    <row r="55" spans="1:21" x14ac:dyDescent="0.2">
      <c r="A55" s="336" t="s">
        <v>2566</v>
      </c>
      <c r="B55" s="341">
        <v>449874.67</v>
      </c>
      <c r="C55" s="337"/>
      <c r="D55" s="341">
        <v>31121.71</v>
      </c>
      <c r="E55" s="342">
        <v>11544.56</v>
      </c>
      <c r="F55" s="342">
        <v>74274.759999999995</v>
      </c>
      <c r="G55" s="343">
        <v>16795</v>
      </c>
      <c r="H55" s="338"/>
      <c r="I55" s="336"/>
      <c r="J55" s="336"/>
      <c r="K55" s="336"/>
      <c r="L55" s="342">
        <v>2534998.48</v>
      </c>
      <c r="M55" s="344">
        <v>310175.25</v>
      </c>
      <c r="N55" s="339"/>
      <c r="O55" s="339"/>
      <c r="P55" s="344">
        <v>387557</v>
      </c>
      <c r="Q55" s="339"/>
      <c r="R55" s="345">
        <v>485741</v>
      </c>
      <c r="S55" s="345">
        <v>82197.570000000007</v>
      </c>
      <c r="T55" s="345">
        <v>6647.12</v>
      </c>
      <c r="U55" s="340"/>
    </row>
    <row r="56" spans="1:21" x14ac:dyDescent="0.2">
      <c r="A56" s="336" t="s">
        <v>2567</v>
      </c>
      <c r="B56" s="341">
        <v>782033.05</v>
      </c>
      <c r="C56" s="341">
        <v>960</v>
      </c>
      <c r="D56" s="341">
        <v>42830.77</v>
      </c>
      <c r="E56" s="342">
        <v>154185.38</v>
      </c>
      <c r="F56" s="342">
        <v>218311</v>
      </c>
      <c r="G56" s="343">
        <v>23025</v>
      </c>
      <c r="H56" s="338"/>
      <c r="I56" s="336"/>
      <c r="J56" s="336"/>
      <c r="K56" s="336"/>
      <c r="L56" s="342">
        <v>2415193.5099999998</v>
      </c>
      <c r="M56" s="344">
        <v>374016.57</v>
      </c>
      <c r="N56" s="339"/>
      <c r="O56" s="339"/>
      <c r="P56" s="344">
        <v>319543</v>
      </c>
      <c r="Q56" s="339"/>
      <c r="R56" s="345">
        <v>377543</v>
      </c>
      <c r="S56" s="345">
        <v>103754.57</v>
      </c>
      <c r="T56" s="345">
        <v>13830.36</v>
      </c>
      <c r="U56" s="340"/>
    </row>
    <row r="57" spans="1:21" x14ac:dyDescent="0.2">
      <c r="A57" s="336" t="s">
        <v>2568</v>
      </c>
      <c r="B57" s="341">
        <v>348657.04</v>
      </c>
      <c r="C57" s="337"/>
      <c r="D57" s="341">
        <v>6465.5</v>
      </c>
      <c r="E57" s="342">
        <v>213957.68</v>
      </c>
      <c r="F57" s="342">
        <v>171162.53</v>
      </c>
      <c r="G57" s="338"/>
      <c r="H57" s="338"/>
      <c r="I57" s="336"/>
      <c r="J57" s="336"/>
      <c r="K57" s="336"/>
      <c r="L57" s="342">
        <v>1430245.31</v>
      </c>
      <c r="M57" s="344">
        <v>218166.95</v>
      </c>
      <c r="N57" s="339"/>
      <c r="O57" s="339"/>
      <c r="P57" s="344">
        <v>286678</v>
      </c>
      <c r="Q57" s="339"/>
      <c r="R57" s="345">
        <v>334374</v>
      </c>
      <c r="S57" s="345">
        <v>64041.08</v>
      </c>
      <c r="T57" s="345">
        <v>39902.32</v>
      </c>
      <c r="U57" s="340"/>
    </row>
    <row r="58" spans="1:21" x14ac:dyDescent="0.2">
      <c r="A58" s="336" t="s">
        <v>2569</v>
      </c>
      <c r="B58" s="341">
        <v>381835.98</v>
      </c>
      <c r="C58" s="341">
        <v>0</v>
      </c>
      <c r="D58" s="341">
        <v>60413.5</v>
      </c>
      <c r="E58" s="342">
        <v>3</v>
      </c>
      <c r="F58" s="342">
        <v>1374163.19</v>
      </c>
      <c r="G58" s="343">
        <v>100</v>
      </c>
      <c r="H58" s="343">
        <v>0</v>
      </c>
      <c r="I58" s="336"/>
      <c r="J58" s="336"/>
      <c r="K58" s="336"/>
      <c r="L58" s="342">
        <v>2897338.69</v>
      </c>
      <c r="M58" s="344">
        <v>537770.11</v>
      </c>
      <c r="N58" s="339"/>
      <c r="O58" s="339"/>
      <c r="P58" s="344">
        <v>340962.4</v>
      </c>
      <c r="Q58" s="339"/>
      <c r="R58" s="345">
        <v>457229.4</v>
      </c>
      <c r="S58" s="345">
        <v>170528.4</v>
      </c>
      <c r="T58" s="345">
        <v>46551.519999999997</v>
      </c>
      <c r="U58" s="340"/>
    </row>
    <row r="59" spans="1:21" x14ac:dyDescent="0.2">
      <c r="A59" s="336" t="s">
        <v>2570</v>
      </c>
      <c r="B59" s="341">
        <v>351252.89</v>
      </c>
      <c r="C59" s="337"/>
      <c r="D59" s="341">
        <v>103426.94</v>
      </c>
      <c r="E59" s="342">
        <v>2</v>
      </c>
      <c r="F59" s="342">
        <v>185153.04</v>
      </c>
      <c r="G59" s="343">
        <v>17100</v>
      </c>
      <c r="H59" s="343">
        <v>0</v>
      </c>
      <c r="I59" s="336"/>
      <c r="J59" s="336"/>
      <c r="K59" s="336"/>
      <c r="L59" s="342">
        <v>3457082.1</v>
      </c>
      <c r="M59" s="344">
        <v>312784.11</v>
      </c>
      <c r="N59" s="339"/>
      <c r="O59" s="339"/>
      <c r="P59" s="344">
        <v>73200</v>
      </c>
      <c r="Q59" s="339"/>
      <c r="R59" s="345">
        <v>197242.6</v>
      </c>
      <c r="S59" s="345">
        <v>71410.13</v>
      </c>
      <c r="T59" s="345">
        <v>18940.580000000002</v>
      </c>
      <c r="U59" s="340"/>
    </row>
    <row r="60" spans="1:21" x14ac:dyDescent="0.2">
      <c r="A60" s="336" t="s">
        <v>2571</v>
      </c>
      <c r="B60" s="341">
        <v>251905.79</v>
      </c>
      <c r="C60" s="337"/>
      <c r="D60" s="341">
        <v>9160</v>
      </c>
      <c r="E60" s="342">
        <v>891113.35</v>
      </c>
      <c r="F60" s="342">
        <v>183828.69</v>
      </c>
      <c r="G60" s="338"/>
      <c r="H60" s="338"/>
      <c r="I60" s="336"/>
      <c r="J60" s="336"/>
      <c r="K60" s="336"/>
      <c r="L60" s="342">
        <v>339109.18</v>
      </c>
      <c r="M60" s="344">
        <v>285892.34999999998</v>
      </c>
      <c r="N60" s="339"/>
      <c r="O60" s="339"/>
      <c r="P60" s="344">
        <v>172375</v>
      </c>
      <c r="Q60" s="339"/>
      <c r="R60" s="345">
        <v>222875</v>
      </c>
      <c r="S60" s="345">
        <v>84498</v>
      </c>
      <c r="T60" s="345">
        <v>23624.26</v>
      </c>
      <c r="U60" s="340"/>
    </row>
    <row r="61" spans="1:21" x14ac:dyDescent="0.2">
      <c r="A61" s="336" t="s">
        <v>2572</v>
      </c>
      <c r="B61" s="341">
        <v>278491.08</v>
      </c>
      <c r="C61" s="337"/>
      <c r="D61" s="341">
        <v>85792.23</v>
      </c>
      <c r="E61" s="342">
        <v>1086438.1299999999</v>
      </c>
      <c r="F61" s="342">
        <v>67309.509999999995</v>
      </c>
      <c r="G61" s="343">
        <v>26305</v>
      </c>
      <c r="H61" s="343">
        <v>0</v>
      </c>
      <c r="I61" s="336"/>
      <c r="J61" s="336"/>
      <c r="K61" s="336"/>
      <c r="L61" s="342">
        <v>1695206.85</v>
      </c>
      <c r="M61" s="344">
        <v>166026.78</v>
      </c>
      <c r="N61" s="339"/>
      <c r="O61" s="339"/>
      <c r="P61" s="344">
        <v>242284</v>
      </c>
      <c r="Q61" s="339"/>
      <c r="R61" s="345">
        <v>296971</v>
      </c>
      <c r="S61" s="345">
        <v>29663.63</v>
      </c>
      <c r="T61" s="345">
        <v>16362.82</v>
      </c>
      <c r="U61" s="340"/>
    </row>
    <row r="62" spans="1:21" x14ac:dyDescent="0.2">
      <c r="A62" s="336" t="s">
        <v>2573</v>
      </c>
      <c r="B62" s="341">
        <v>577520.98</v>
      </c>
      <c r="C62" s="337"/>
      <c r="D62" s="341">
        <v>45771.75</v>
      </c>
      <c r="E62" s="342">
        <v>78155.16</v>
      </c>
      <c r="F62" s="342">
        <v>222205.07</v>
      </c>
      <c r="G62" s="343">
        <v>36959.9</v>
      </c>
      <c r="H62" s="343">
        <v>0</v>
      </c>
      <c r="I62" s="336"/>
      <c r="J62" s="336"/>
      <c r="K62" s="336"/>
      <c r="L62" s="342">
        <v>2729343.72</v>
      </c>
      <c r="M62" s="344">
        <v>265200.57</v>
      </c>
      <c r="N62" s="339"/>
      <c r="O62" s="339"/>
      <c r="P62" s="344">
        <v>191479</v>
      </c>
      <c r="Q62" s="339"/>
      <c r="R62" s="345">
        <v>266381.88</v>
      </c>
      <c r="S62" s="345">
        <v>123877.08</v>
      </c>
      <c r="T62" s="345">
        <v>26982.6</v>
      </c>
      <c r="U62" s="340"/>
    </row>
    <row r="63" spans="1:21" x14ac:dyDescent="0.2">
      <c r="A63" s="336" t="s">
        <v>2574</v>
      </c>
      <c r="B63" s="341">
        <v>766502.16</v>
      </c>
      <c r="C63" s="337"/>
      <c r="D63" s="341">
        <v>67516.28</v>
      </c>
      <c r="E63" s="342">
        <v>60202</v>
      </c>
      <c r="F63" s="342">
        <v>633968.68000000005</v>
      </c>
      <c r="G63" s="343">
        <v>22810</v>
      </c>
      <c r="H63" s="343">
        <v>0</v>
      </c>
      <c r="I63" s="336"/>
      <c r="J63" s="336"/>
      <c r="K63" s="336"/>
      <c r="L63" s="342">
        <v>3207310.61</v>
      </c>
      <c r="M63" s="344">
        <v>439812.24</v>
      </c>
      <c r="N63" s="339"/>
      <c r="O63" s="339"/>
      <c r="P63" s="344">
        <v>373457</v>
      </c>
      <c r="Q63" s="339"/>
      <c r="R63" s="345">
        <v>482498.6</v>
      </c>
      <c r="S63" s="345">
        <v>139299.32999999999</v>
      </c>
      <c r="T63" s="345">
        <v>70513.66</v>
      </c>
      <c r="U63" s="340"/>
    </row>
    <row r="64" spans="1:21" x14ac:dyDescent="0.2">
      <c r="A64" s="336" t="s">
        <v>2575</v>
      </c>
      <c r="B64" s="341">
        <v>774245.86</v>
      </c>
      <c r="C64" s="337"/>
      <c r="D64" s="341">
        <v>132047</v>
      </c>
      <c r="E64" s="342">
        <v>1164399.49</v>
      </c>
      <c r="F64" s="342">
        <v>270661.48</v>
      </c>
      <c r="G64" s="338"/>
      <c r="H64" s="338"/>
      <c r="I64" s="336"/>
      <c r="J64" s="336"/>
      <c r="K64" s="336"/>
      <c r="L64" s="342">
        <v>2601971.02</v>
      </c>
      <c r="M64" s="344">
        <v>416477.1</v>
      </c>
      <c r="N64" s="339"/>
      <c r="O64" s="339"/>
      <c r="P64" s="344">
        <v>193018</v>
      </c>
      <c r="Q64" s="339"/>
      <c r="R64" s="345">
        <v>313294</v>
      </c>
      <c r="S64" s="345">
        <v>68123.66</v>
      </c>
      <c r="T64" s="345">
        <v>44659.02</v>
      </c>
      <c r="U64" s="340"/>
    </row>
    <row r="65" spans="1:21" x14ac:dyDescent="0.2">
      <c r="A65" s="336" t="s">
        <v>2576</v>
      </c>
      <c r="B65" s="341">
        <v>597613.78</v>
      </c>
      <c r="C65" s="337"/>
      <c r="D65" s="341">
        <v>56483.33</v>
      </c>
      <c r="E65" s="342">
        <v>824890.74</v>
      </c>
      <c r="F65" s="342">
        <v>74093.399999999994</v>
      </c>
      <c r="G65" s="343">
        <v>14775</v>
      </c>
      <c r="H65" s="343">
        <v>0</v>
      </c>
      <c r="I65" s="336"/>
      <c r="J65" s="336"/>
      <c r="K65" s="336"/>
      <c r="L65" s="342">
        <v>3048211.32</v>
      </c>
      <c r="M65" s="344">
        <v>345055.32</v>
      </c>
      <c r="N65" s="339"/>
      <c r="O65" s="339"/>
      <c r="P65" s="344">
        <v>307584</v>
      </c>
      <c r="Q65" s="339"/>
      <c r="R65" s="345">
        <v>424139.6</v>
      </c>
      <c r="S65" s="345">
        <v>63882.28</v>
      </c>
      <c r="T65" s="345">
        <v>10275.18</v>
      </c>
      <c r="U65" s="340"/>
    </row>
    <row r="66" spans="1:21" x14ac:dyDescent="0.2">
      <c r="A66" s="336" t="s">
        <v>2597</v>
      </c>
      <c r="B66" s="341">
        <v>634191.93999999994</v>
      </c>
      <c r="C66" s="337"/>
      <c r="D66" s="341">
        <v>40060.949999999997</v>
      </c>
      <c r="E66" s="342">
        <v>423013.29</v>
      </c>
      <c r="F66" s="342">
        <v>152434.51</v>
      </c>
      <c r="G66" s="343">
        <v>7870</v>
      </c>
      <c r="H66" s="338"/>
      <c r="I66" s="336"/>
      <c r="J66" s="336"/>
      <c r="K66" s="336"/>
      <c r="L66" s="342">
        <v>1312112.72</v>
      </c>
      <c r="M66" s="344">
        <v>301398.15999999997</v>
      </c>
      <c r="N66" s="339"/>
      <c r="O66" s="339"/>
      <c r="P66" s="344">
        <v>189095</v>
      </c>
      <c r="Q66" s="339"/>
      <c r="R66" s="345">
        <v>263815</v>
      </c>
      <c r="S66" s="345">
        <v>42614.27</v>
      </c>
      <c r="T66" s="345">
        <v>35072.94</v>
      </c>
      <c r="U66" s="340"/>
    </row>
    <row r="67" spans="1:21" x14ac:dyDescent="0.2">
      <c r="A67" s="336" t="s">
        <v>2577</v>
      </c>
      <c r="B67" s="341">
        <v>871662.31</v>
      </c>
      <c r="C67" s="341">
        <v>13000</v>
      </c>
      <c r="D67" s="341">
        <v>53799.73</v>
      </c>
      <c r="E67" s="342">
        <v>754512.25</v>
      </c>
      <c r="F67" s="342">
        <v>235138.96</v>
      </c>
      <c r="G67" s="343">
        <v>21000</v>
      </c>
      <c r="H67" s="338"/>
      <c r="I67" s="336"/>
      <c r="J67" s="336"/>
      <c r="K67" s="336"/>
      <c r="L67" s="342">
        <v>997975.02</v>
      </c>
      <c r="M67" s="344">
        <v>109692.69</v>
      </c>
      <c r="N67" s="339"/>
      <c r="O67" s="339"/>
      <c r="P67" s="344">
        <v>209220</v>
      </c>
      <c r="Q67" s="344">
        <v>24236</v>
      </c>
      <c r="R67" s="345">
        <v>273160</v>
      </c>
      <c r="S67" s="345">
        <v>73864.100000000006</v>
      </c>
      <c r="T67" s="345">
        <v>22054.080000000002</v>
      </c>
      <c r="U67" s="340"/>
    </row>
    <row r="68" spans="1:21" x14ac:dyDescent="0.2">
      <c r="A68" s="336" t="s">
        <v>2578</v>
      </c>
      <c r="B68" s="341">
        <v>447892.79</v>
      </c>
      <c r="C68" s="337"/>
      <c r="D68" s="341">
        <v>44539.38</v>
      </c>
      <c r="E68" s="342">
        <v>600757.6</v>
      </c>
      <c r="F68" s="342">
        <v>227485.71</v>
      </c>
      <c r="G68" s="343">
        <v>36845</v>
      </c>
      <c r="H68" s="338"/>
      <c r="I68" s="336"/>
      <c r="J68" s="342">
        <v>4031791.24</v>
      </c>
      <c r="K68" s="336"/>
      <c r="L68" s="336"/>
      <c r="M68" s="344">
        <v>223178.56</v>
      </c>
      <c r="N68" s="339"/>
      <c r="O68" s="344">
        <v>90.79</v>
      </c>
      <c r="P68" s="344">
        <v>209980</v>
      </c>
      <c r="Q68" s="339"/>
      <c r="R68" s="345">
        <v>300806</v>
      </c>
      <c r="S68" s="345">
        <v>104677.17</v>
      </c>
      <c r="T68" s="345">
        <v>15842.1</v>
      </c>
      <c r="U68" s="340"/>
    </row>
    <row r="69" spans="1:21" x14ac:dyDescent="0.2">
      <c r="A69" s="336" t="s">
        <v>2579</v>
      </c>
      <c r="B69" s="341">
        <v>733498.67</v>
      </c>
      <c r="C69" s="337"/>
      <c r="D69" s="341">
        <v>13659.46</v>
      </c>
      <c r="E69" s="342">
        <v>233875.1</v>
      </c>
      <c r="F69" s="342">
        <v>462518.86</v>
      </c>
      <c r="G69" s="343">
        <v>80397.91</v>
      </c>
      <c r="H69" s="338"/>
      <c r="I69" s="336"/>
      <c r="J69" s="336"/>
      <c r="K69" s="336"/>
      <c r="L69" s="342">
        <v>73641.19</v>
      </c>
      <c r="M69" s="344">
        <v>176184.9</v>
      </c>
      <c r="N69" s="344">
        <v>105000</v>
      </c>
      <c r="O69" s="339"/>
      <c r="P69" s="339"/>
      <c r="Q69" s="344">
        <v>54732</v>
      </c>
      <c r="R69" s="345">
        <v>136708</v>
      </c>
      <c r="S69" s="345">
        <v>143646.75</v>
      </c>
      <c r="T69" s="345">
        <v>19402.240000000002</v>
      </c>
      <c r="U69" s="340"/>
    </row>
    <row r="70" spans="1:21" x14ac:dyDescent="0.2">
      <c r="A70" s="336" t="s">
        <v>2580</v>
      </c>
      <c r="B70" s="341">
        <v>48568.91</v>
      </c>
      <c r="C70" s="337"/>
      <c r="D70" s="341">
        <v>82383.360000000001</v>
      </c>
      <c r="E70" s="342">
        <v>3</v>
      </c>
      <c r="F70" s="342">
        <v>-103683.5</v>
      </c>
      <c r="G70" s="338"/>
      <c r="H70" s="338"/>
      <c r="I70" s="336"/>
      <c r="J70" s="342">
        <v>-490674.02</v>
      </c>
      <c r="K70" s="336"/>
      <c r="L70" s="342">
        <v>607615.71</v>
      </c>
      <c r="M70" s="344">
        <v>173135.42</v>
      </c>
      <c r="N70" s="339"/>
      <c r="O70" s="339"/>
      <c r="P70" s="339"/>
      <c r="Q70" s="344">
        <v>153480</v>
      </c>
      <c r="R70" s="345">
        <v>246364</v>
      </c>
      <c r="S70" s="345">
        <v>62595.14</v>
      </c>
      <c r="T70" s="345">
        <v>41476.199999999997</v>
      </c>
      <c r="U70" s="340"/>
    </row>
    <row r="71" spans="1:21" x14ac:dyDescent="0.2">
      <c r="A71" s="336" t="s">
        <v>2581</v>
      </c>
      <c r="B71" s="341">
        <v>602828.94999999995</v>
      </c>
      <c r="C71" s="337"/>
      <c r="D71" s="341">
        <v>40187.08</v>
      </c>
      <c r="E71" s="342">
        <v>-569439.67000000004</v>
      </c>
      <c r="F71" s="342">
        <v>923264.19</v>
      </c>
      <c r="G71" s="338"/>
      <c r="H71" s="338"/>
      <c r="I71" s="336"/>
      <c r="J71" s="336"/>
      <c r="K71" s="336"/>
      <c r="L71" s="342">
        <v>3812852.35</v>
      </c>
      <c r="M71" s="344">
        <v>24907.49</v>
      </c>
      <c r="N71" s="339"/>
      <c r="O71" s="339"/>
      <c r="P71" s="344">
        <v>116156</v>
      </c>
      <c r="Q71" s="339"/>
      <c r="R71" s="345">
        <v>116156</v>
      </c>
      <c r="S71" s="345">
        <v>24391.040000000001</v>
      </c>
      <c r="T71" s="345">
        <v>78257.48</v>
      </c>
      <c r="U71" s="340"/>
    </row>
    <row r="72" spans="1:21" x14ac:dyDescent="0.2">
      <c r="A72" s="336" t="s">
        <v>2582</v>
      </c>
      <c r="B72" s="341">
        <v>269344.65000000002</v>
      </c>
      <c r="C72" s="337"/>
      <c r="D72" s="341">
        <v>64400.73</v>
      </c>
      <c r="E72" s="342">
        <v>505754.55</v>
      </c>
      <c r="F72" s="342">
        <v>172555.27</v>
      </c>
      <c r="G72" s="343">
        <v>-2700</v>
      </c>
      <c r="H72" s="338"/>
      <c r="I72" s="336"/>
      <c r="J72" s="336"/>
      <c r="K72" s="336"/>
      <c r="L72" s="342">
        <v>1909993.72</v>
      </c>
      <c r="M72" s="344">
        <v>152894.39000000001</v>
      </c>
      <c r="N72" s="339"/>
      <c r="O72" s="339"/>
      <c r="P72" s="344">
        <v>212760</v>
      </c>
      <c r="Q72" s="344">
        <v>62621</v>
      </c>
      <c r="R72" s="345">
        <v>323508</v>
      </c>
      <c r="S72" s="345">
        <v>79563.61</v>
      </c>
      <c r="T72" s="345">
        <v>24346.16</v>
      </c>
      <c r="U72" s="340"/>
    </row>
    <row r="73" spans="1:21" x14ac:dyDescent="0.2">
      <c r="A73" s="77" t="s">
        <v>2583</v>
      </c>
      <c r="B73" s="341">
        <v>317128.59000000003</v>
      </c>
      <c r="C73" s="337"/>
      <c r="D73" s="341">
        <v>70591.8</v>
      </c>
      <c r="E73" s="342">
        <v>242885.95</v>
      </c>
      <c r="F73" s="342">
        <v>12595.11</v>
      </c>
      <c r="G73" s="343">
        <v>5500</v>
      </c>
      <c r="H73" s="338"/>
      <c r="I73" s="336"/>
      <c r="J73" s="336"/>
      <c r="K73" s="336"/>
      <c r="L73" s="342">
        <v>1439320.15</v>
      </c>
      <c r="M73" s="344">
        <v>285941.59999999998</v>
      </c>
      <c r="N73" s="339"/>
      <c r="O73" s="339"/>
      <c r="P73" s="344">
        <v>137424</v>
      </c>
      <c r="Q73" s="339"/>
      <c r="R73" s="345">
        <v>315252</v>
      </c>
      <c r="S73" s="345">
        <v>108873.21</v>
      </c>
      <c r="T73" s="345">
        <v>23494.38</v>
      </c>
      <c r="U73" s="340"/>
    </row>
    <row r="74" spans="1:21" x14ac:dyDescent="0.2">
      <c r="A74" s="336" t="s">
        <v>2584</v>
      </c>
      <c r="B74" s="341">
        <v>460559.23</v>
      </c>
      <c r="C74" s="337"/>
      <c r="D74" s="341">
        <v>50143.61</v>
      </c>
      <c r="E74" s="342">
        <v>868734.05</v>
      </c>
      <c r="F74" s="342">
        <v>171691.53</v>
      </c>
      <c r="G74" s="343">
        <v>75300</v>
      </c>
      <c r="H74" s="338"/>
      <c r="I74" s="336"/>
      <c r="J74" s="336"/>
      <c r="K74" s="336"/>
      <c r="L74" s="342">
        <v>4868817.07</v>
      </c>
      <c r="M74" s="344">
        <v>134283.06</v>
      </c>
      <c r="N74" s="339"/>
      <c r="O74" s="339"/>
      <c r="P74" s="344">
        <v>225900</v>
      </c>
      <c r="Q74" s="344">
        <v>88690</v>
      </c>
      <c r="R74" s="345">
        <v>349690</v>
      </c>
      <c r="S74" s="345">
        <v>122096.35</v>
      </c>
      <c r="T74" s="345">
        <v>21868.7</v>
      </c>
      <c r="U74" s="340"/>
    </row>
    <row r="75" spans="1:21" x14ac:dyDescent="0.2">
      <c r="A75" s="336" t="s">
        <v>2585</v>
      </c>
      <c r="B75" s="341">
        <v>232526.66</v>
      </c>
      <c r="C75" s="337"/>
      <c r="D75" s="341">
        <v>65784.69</v>
      </c>
      <c r="E75" s="342">
        <v>169224.26</v>
      </c>
      <c r="F75" s="342">
        <v>118870.85</v>
      </c>
      <c r="G75" s="338"/>
      <c r="H75" s="338"/>
      <c r="I75" s="336"/>
      <c r="J75" s="336"/>
      <c r="K75" s="336"/>
      <c r="L75" s="342">
        <v>310741.76000000001</v>
      </c>
      <c r="M75" s="344">
        <v>38796.85</v>
      </c>
      <c r="N75" s="339"/>
      <c r="O75" s="339"/>
      <c r="P75" s="344">
        <v>215000</v>
      </c>
      <c r="Q75" s="339"/>
      <c r="R75" s="345">
        <v>215000</v>
      </c>
      <c r="S75" s="345">
        <v>32324.82</v>
      </c>
      <c r="T75" s="345">
        <v>13481.56</v>
      </c>
      <c r="U75" s="340"/>
    </row>
    <row r="76" spans="1:21" x14ac:dyDescent="0.2">
      <c r="A76" s="336" t="s">
        <v>2586</v>
      </c>
      <c r="B76" s="341">
        <v>36082.720000000001</v>
      </c>
      <c r="C76" s="337"/>
      <c r="D76" s="341">
        <v>57043.25</v>
      </c>
      <c r="E76" s="342">
        <v>129808.37</v>
      </c>
      <c r="F76" s="342">
        <v>124120.42</v>
      </c>
      <c r="G76" s="343">
        <v>-24365.65</v>
      </c>
      <c r="H76" s="338"/>
      <c r="I76" s="336"/>
      <c r="J76" s="336"/>
      <c r="K76" s="336"/>
      <c r="L76" s="342">
        <v>3226080.14</v>
      </c>
      <c r="M76" s="344">
        <v>89696.1</v>
      </c>
      <c r="N76" s="339"/>
      <c r="O76" s="339"/>
      <c r="P76" s="344">
        <v>49580</v>
      </c>
      <c r="Q76" s="339"/>
      <c r="R76" s="345">
        <v>94818</v>
      </c>
      <c r="S76" s="345">
        <v>42243.61</v>
      </c>
      <c r="T76" s="345">
        <v>23428.92</v>
      </c>
      <c r="U76" s="340"/>
    </row>
    <row r="77" spans="1:21" x14ac:dyDescent="0.2">
      <c r="A77" s="336" t="s">
        <v>2587</v>
      </c>
      <c r="B77" s="341">
        <v>483470.25</v>
      </c>
      <c r="C77" s="337"/>
      <c r="D77" s="341">
        <v>39934.9</v>
      </c>
      <c r="E77" s="342">
        <v>439866.89</v>
      </c>
      <c r="F77" s="342">
        <v>161689.28</v>
      </c>
      <c r="G77" s="338"/>
      <c r="H77" s="338"/>
      <c r="I77" s="336"/>
      <c r="J77" s="336"/>
      <c r="K77" s="336"/>
      <c r="L77" s="342">
        <v>2484321.89</v>
      </c>
      <c r="M77" s="344">
        <v>248210.89</v>
      </c>
      <c r="N77" s="339"/>
      <c r="O77" s="339"/>
      <c r="P77" s="344">
        <v>134220</v>
      </c>
      <c r="Q77" s="339"/>
      <c r="R77" s="345">
        <v>261054</v>
      </c>
      <c r="S77" s="345">
        <v>127982.14</v>
      </c>
      <c r="T77" s="345">
        <v>10190.56</v>
      </c>
      <c r="U77" s="340"/>
    </row>
    <row r="78" spans="1:21" x14ac:dyDescent="0.2">
      <c r="A78" s="336" t="s">
        <v>2595</v>
      </c>
      <c r="B78" s="341">
        <v>28602.92</v>
      </c>
      <c r="C78" s="337"/>
      <c r="D78" s="341">
        <v>23396.74</v>
      </c>
      <c r="E78" s="342">
        <v>194997.87</v>
      </c>
      <c r="F78" s="342">
        <v>14974.35</v>
      </c>
      <c r="G78" s="338"/>
      <c r="H78" s="338"/>
      <c r="I78" s="336"/>
      <c r="J78" s="336"/>
      <c r="K78" s="336"/>
      <c r="L78" s="342">
        <v>1219746.8700000001</v>
      </c>
      <c r="M78" s="344">
        <v>10338.59</v>
      </c>
      <c r="N78" s="339"/>
      <c r="O78" s="339"/>
      <c r="P78" s="339"/>
      <c r="Q78" s="344">
        <v>153480</v>
      </c>
      <c r="R78" s="345">
        <v>153480</v>
      </c>
      <c r="S78" s="345">
        <v>11048.36</v>
      </c>
      <c r="T78" s="345">
        <v>23152.82</v>
      </c>
      <c r="U78" s="340"/>
    </row>
    <row r="79" spans="1:21" x14ac:dyDescent="0.2">
      <c r="A79" s="336" t="s">
        <v>2598</v>
      </c>
      <c r="B79" s="341">
        <v>333373.75</v>
      </c>
      <c r="C79" s="337"/>
      <c r="D79" s="341">
        <v>54610.2</v>
      </c>
      <c r="E79" s="342">
        <v>520866.33</v>
      </c>
      <c r="F79" s="342">
        <v>16442.16</v>
      </c>
      <c r="G79" s="338"/>
      <c r="H79" s="338"/>
      <c r="I79" s="336"/>
      <c r="J79" s="336"/>
      <c r="K79" s="336"/>
      <c r="L79" s="342">
        <v>2368149.29</v>
      </c>
      <c r="M79" s="344">
        <v>105145.81</v>
      </c>
      <c r="N79" s="339"/>
      <c r="O79" s="339"/>
      <c r="P79" s="344">
        <v>333840</v>
      </c>
      <c r="Q79" s="344">
        <v>23175</v>
      </c>
      <c r="R79" s="345">
        <v>370940</v>
      </c>
      <c r="S79" s="345">
        <v>80797.179999999993</v>
      </c>
      <c r="T79" s="345">
        <v>21533.34</v>
      </c>
      <c r="U79" s="340"/>
    </row>
    <row r="80" spans="1:21" x14ac:dyDescent="0.2">
      <c r="A80" s="336" t="s">
        <v>2588</v>
      </c>
      <c r="B80" s="341">
        <v>613593.93999999994</v>
      </c>
      <c r="C80" s="337"/>
      <c r="D80" s="341">
        <v>83506.2</v>
      </c>
      <c r="E80" s="342">
        <v>425904</v>
      </c>
      <c r="F80" s="342">
        <v>555894.73</v>
      </c>
      <c r="G80" s="343">
        <v>22050</v>
      </c>
      <c r="H80" s="338"/>
      <c r="I80" s="342">
        <v>23250</v>
      </c>
      <c r="J80" s="336"/>
      <c r="K80" s="342">
        <v>-48770</v>
      </c>
      <c r="L80" s="342">
        <v>2500428.33</v>
      </c>
      <c r="M80" s="344">
        <v>48388.92</v>
      </c>
      <c r="N80" s="344">
        <v>500</v>
      </c>
      <c r="O80" s="339"/>
      <c r="P80" s="344">
        <v>328700</v>
      </c>
      <c r="Q80" s="339"/>
      <c r="R80" s="345">
        <v>405204</v>
      </c>
      <c r="S80" s="345">
        <v>69665.289999999994</v>
      </c>
      <c r="T80" s="345">
        <v>37953.300000000003</v>
      </c>
      <c r="U80" s="340"/>
    </row>
    <row r="81" spans="1:21" x14ac:dyDescent="0.2">
      <c r="A81" s="336" t="s">
        <v>2589</v>
      </c>
      <c r="B81" s="341">
        <v>402735.28</v>
      </c>
      <c r="C81" s="337"/>
      <c r="D81" s="341">
        <v>29895.33</v>
      </c>
      <c r="E81" s="342">
        <v>5</v>
      </c>
      <c r="F81" s="342">
        <v>241911.57</v>
      </c>
      <c r="G81" s="343">
        <v>10650</v>
      </c>
      <c r="H81" s="338"/>
      <c r="I81" s="336"/>
      <c r="J81" s="336"/>
      <c r="K81" s="342">
        <v>3600</v>
      </c>
      <c r="L81" s="342">
        <v>2140561.41</v>
      </c>
      <c r="M81" s="344">
        <v>168122.31</v>
      </c>
      <c r="N81" s="344">
        <v>46990</v>
      </c>
      <c r="O81" s="339"/>
      <c r="P81" s="344">
        <v>161211.5</v>
      </c>
      <c r="Q81" s="339"/>
      <c r="R81" s="345">
        <v>247523.5</v>
      </c>
      <c r="S81" s="345">
        <v>65183.06</v>
      </c>
      <c r="T81" s="345">
        <v>13947</v>
      </c>
      <c r="U81" s="340"/>
    </row>
    <row r="82" spans="1:21" x14ac:dyDescent="0.2">
      <c r="A82" s="336" t="s">
        <v>2590</v>
      </c>
      <c r="B82" s="341">
        <v>920130.9</v>
      </c>
      <c r="C82" s="337"/>
      <c r="D82" s="341">
        <v>42897.72</v>
      </c>
      <c r="E82" s="342">
        <v>750058.77</v>
      </c>
      <c r="F82" s="342">
        <v>512375.1</v>
      </c>
      <c r="G82" s="343">
        <v>50450</v>
      </c>
      <c r="H82" s="338"/>
      <c r="I82" s="336"/>
      <c r="J82" s="336"/>
      <c r="K82" s="336"/>
      <c r="L82" s="342">
        <v>2191938.59</v>
      </c>
      <c r="M82" s="344">
        <v>441060.22</v>
      </c>
      <c r="N82" s="344">
        <v>69090</v>
      </c>
      <c r="O82" s="339"/>
      <c r="P82" s="344">
        <v>37002</v>
      </c>
      <c r="Q82" s="339"/>
      <c r="R82" s="345">
        <v>153977</v>
      </c>
      <c r="S82" s="345">
        <v>97733.11</v>
      </c>
      <c r="T82" s="345">
        <v>48305.5</v>
      </c>
      <c r="U82" s="340"/>
    </row>
    <row r="83" spans="1:21" x14ac:dyDescent="0.2">
      <c r="A83" s="336" t="s">
        <v>2591</v>
      </c>
      <c r="B83" s="341">
        <v>996621.08</v>
      </c>
      <c r="C83" s="337"/>
      <c r="D83" s="341">
        <v>57192.45</v>
      </c>
      <c r="E83" s="342">
        <v>951209.67</v>
      </c>
      <c r="F83" s="342">
        <v>335353.90999999997</v>
      </c>
      <c r="G83" s="343">
        <v>23356.3</v>
      </c>
      <c r="H83" s="338"/>
      <c r="I83" s="336"/>
      <c r="J83" s="336"/>
      <c r="K83" s="336"/>
      <c r="L83" s="342">
        <v>4194803.6500000004</v>
      </c>
      <c r="M83" s="344">
        <v>385059.97</v>
      </c>
      <c r="N83" s="339"/>
      <c r="O83" s="339"/>
      <c r="P83" s="344">
        <v>271036</v>
      </c>
      <c r="Q83" s="339"/>
      <c r="R83" s="345">
        <v>344776</v>
      </c>
      <c r="S83" s="345">
        <v>103415.77</v>
      </c>
      <c r="T83" s="345">
        <v>58643.94</v>
      </c>
      <c r="U83" s="340"/>
    </row>
    <row r="84" spans="1:21" x14ac:dyDescent="0.2">
      <c r="A84" s="336" t="s">
        <v>2592</v>
      </c>
      <c r="B84" s="341">
        <v>255859.83</v>
      </c>
      <c r="C84" s="337"/>
      <c r="D84" s="341">
        <v>25353.43</v>
      </c>
      <c r="E84" s="342">
        <v>547932.18999999994</v>
      </c>
      <c r="F84" s="342">
        <v>153168.65</v>
      </c>
      <c r="G84" s="343">
        <v>15450</v>
      </c>
      <c r="H84" s="338"/>
      <c r="I84" s="336"/>
      <c r="J84" s="336"/>
      <c r="K84" s="336"/>
      <c r="L84" s="342">
        <v>2119139.65</v>
      </c>
      <c r="M84" s="344">
        <v>123286.85</v>
      </c>
      <c r="N84" s="339"/>
      <c r="O84" s="339"/>
      <c r="P84" s="344">
        <v>183020</v>
      </c>
      <c r="Q84" s="339"/>
      <c r="R84" s="345">
        <v>262120</v>
      </c>
      <c r="S84" s="345">
        <v>50386.75</v>
      </c>
      <c r="T84" s="345">
        <v>33248.639999999999</v>
      </c>
      <c r="U84" s="340"/>
    </row>
    <row r="85" spans="1:21" x14ac:dyDescent="0.2">
      <c r="A85" s="336" t="s">
        <v>2593</v>
      </c>
      <c r="B85" s="341">
        <v>989832.17</v>
      </c>
      <c r="C85" s="337"/>
      <c r="D85" s="341">
        <v>61380.94</v>
      </c>
      <c r="E85" s="342">
        <v>221529.95</v>
      </c>
      <c r="F85" s="342">
        <v>272294.44</v>
      </c>
      <c r="G85" s="343">
        <v>25525.52</v>
      </c>
      <c r="H85" s="338"/>
      <c r="I85" s="336"/>
      <c r="J85" s="336"/>
      <c r="K85" s="336"/>
      <c r="L85" s="342">
        <v>1096893.17</v>
      </c>
      <c r="M85" s="344">
        <v>199616.09</v>
      </c>
      <c r="N85" s="344">
        <v>460000</v>
      </c>
      <c r="O85" s="339"/>
      <c r="P85" s="344">
        <v>267340</v>
      </c>
      <c r="Q85" s="339"/>
      <c r="R85" s="345">
        <v>329810</v>
      </c>
      <c r="S85" s="345">
        <v>108699.72</v>
      </c>
      <c r="T85" s="345">
        <v>41478.699999999997</v>
      </c>
      <c r="U85" s="340"/>
    </row>
    <row r="86" spans="1:21" x14ac:dyDescent="0.2">
      <c r="A86" s="336" t="s">
        <v>2594</v>
      </c>
      <c r="B86" s="341">
        <v>1052304.8999999999</v>
      </c>
      <c r="C86" s="341">
        <v>28200</v>
      </c>
      <c r="D86" s="341">
        <v>43667.98</v>
      </c>
      <c r="E86" s="342">
        <v>130185.95</v>
      </c>
      <c r="F86" s="342">
        <v>225708.58</v>
      </c>
      <c r="G86" s="343">
        <v>25615.9</v>
      </c>
      <c r="H86" s="338"/>
      <c r="I86" s="336"/>
      <c r="J86" s="336"/>
      <c r="K86" s="336"/>
      <c r="L86" s="342">
        <v>3207738.11</v>
      </c>
      <c r="M86" s="344">
        <v>433182.04</v>
      </c>
      <c r="N86" s="339"/>
      <c r="O86" s="339"/>
      <c r="P86" s="344">
        <v>220640</v>
      </c>
      <c r="Q86" s="339"/>
      <c r="R86" s="345">
        <v>245640</v>
      </c>
      <c r="S86" s="345">
        <v>90355.01</v>
      </c>
      <c r="T86" s="345">
        <v>124422.06</v>
      </c>
      <c r="U86" s="34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E86"/>
  <sheetViews>
    <sheetView zoomScale="60" zoomScaleNormal="60" workbookViewId="0">
      <selection activeCell="F4" sqref="F4"/>
    </sheetView>
  </sheetViews>
  <sheetFormatPr defaultColWidth="2.75" defaultRowHeight="14.25" x14ac:dyDescent="0.2"/>
  <cols>
    <col min="1" max="1" width="5.5" style="268" bestFit="1" customWidth="1"/>
    <col min="2" max="2" width="14.75" style="268" customWidth="1"/>
    <col min="3" max="3" width="7.5" style="278" bestFit="1" customWidth="1"/>
    <col min="4" max="4" width="44.625" style="278" bestFit="1" customWidth="1"/>
    <col min="5" max="5" width="29" style="250"/>
    <col min="6" max="8" width="29" style="89"/>
    <col min="9" max="10" width="29" style="250"/>
    <col min="11" max="12" width="29" style="232"/>
    <col min="13" max="16" width="29" style="250"/>
    <col min="17" max="21" width="29" style="73"/>
    <col min="22" max="24" width="29" style="90"/>
    <col min="25" max="25" width="33" style="90" bestFit="1" customWidth="1"/>
    <col min="26" max="26" width="16.375" style="262" customWidth="1"/>
    <col min="27" max="27" width="15.875" style="284" bestFit="1" customWidth="1"/>
    <col min="28" max="28" width="17.375" style="279" bestFit="1" customWidth="1"/>
    <col min="29" max="29" width="17.625" style="281" bestFit="1" customWidth="1"/>
    <col min="30" max="30" width="19.125" style="282" bestFit="1" customWidth="1"/>
    <col min="31" max="31" width="14.625" style="285" bestFit="1" customWidth="1"/>
    <col min="32" max="16384" width="2.75" style="268"/>
  </cols>
  <sheetData>
    <row r="1" spans="1:31" x14ac:dyDescent="0.2">
      <c r="E1" s="336" t="s">
        <v>2457</v>
      </c>
      <c r="F1" s="337" t="s">
        <v>2463</v>
      </c>
      <c r="G1" s="337" t="s">
        <v>2465</v>
      </c>
      <c r="H1" s="337" t="s">
        <v>2467</v>
      </c>
      <c r="I1" s="336" t="s">
        <v>2469</v>
      </c>
      <c r="J1" s="336" t="s">
        <v>2471</v>
      </c>
      <c r="K1" s="338" t="s">
        <v>2477</v>
      </c>
      <c r="L1" s="338" t="s">
        <v>2483</v>
      </c>
      <c r="M1" s="336" t="s">
        <v>2485</v>
      </c>
      <c r="N1" s="336" t="s">
        <v>2487</v>
      </c>
      <c r="O1" s="336" t="s">
        <v>2489</v>
      </c>
      <c r="P1" s="336" t="s">
        <v>2491</v>
      </c>
      <c r="Q1" s="339" t="s">
        <v>2495</v>
      </c>
      <c r="R1" s="339" t="s">
        <v>2497</v>
      </c>
      <c r="S1" s="339" t="s">
        <v>2499</v>
      </c>
      <c r="T1" s="339" t="s">
        <v>2501</v>
      </c>
      <c r="U1" s="339" t="s">
        <v>2503</v>
      </c>
      <c r="V1" s="340" t="s">
        <v>2505</v>
      </c>
      <c r="W1" s="340" t="s">
        <v>2511</v>
      </c>
      <c r="X1" s="340" t="s">
        <v>2513</v>
      </c>
      <c r="Y1" s="340" t="s">
        <v>2515</v>
      </c>
      <c r="Z1" s="262" t="s">
        <v>6</v>
      </c>
      <c r="AA1" s="263" t="s">
        <v>7</v>
      </c>
      <c r="AB1" s="279" t="s">
        <v>8</v>
      </c>
      <c r="AC1" s="280" t="s">
        <v>9</v>
      </c>
      <c r="AD1" s="265" t="s">
        <v>10</v>
      </c>
      <c r="AE1" s="267" t="s">
        <v>11</v>
      </c>
    </row>
    <row r="2" spans="1:31" x14ac:dyDescent="0.2">
      <c r="B2" s="268" t="s">
        <v>55</v>
      </c>
      <c r="C2" s="278" t="s">
        <v>166</v>
      </c>
      <c r="E2" s="336" t="s">
        <v>2458</v>
      </c>
      <c r="F2" s="337" t="s">
        <v>2464</v>
      </c>
      <c r="G2" s="337" t="s">
        <v>2466</v>
      </c>
      <c r="H2" s="337" t="s">
        <v>2468</v>
      </c>
      <c r="I2" s="336" t="s">
        <v>2470</v>
      </c>
      <c r="J2" s="336" t="s">
        <v>2472</v>
      </c>
      <c r="K2" s="338" t="s">
        <v>2478</v>
      </c>
      <c r="L2" s="338" t="s">
        <v>2484</v>
      </c>
      <c r="M2" s="336" t="s">
        <v>2486</v>
      </c>
      <c r="N2" s="336" t="s">
        <v>2488</v>
      </c>
      <c r="O2" s="336" t="s">
        <v>2490</v>
      </c>
      <c r="P2" s="336" t="s">
        <v>2492</v>
      </c>
      <c r="Q2" s="339" t="s">
        <v>2496</v>
      </c>
      <c r="R2" s="339" t="s">
        <v>2498</v>
      </c>
      <c r="S2" s="339" t="s">
        <v>2500</v>
      </c>
      <c r="T2" s="339" t="s">
        <v>2502</v>
      </c>
      <c r="U2" s="339" t="s">
        <v>2504</v>
      </c>
      <c r="V2" s="340" t="s">
        <v>2506</v>
      </c>
      <c r="W2" s="340" t="s">
        <v>2512</v>
      </c>
      <c r="X2" s="340" t="s">
        <v>2514</v>
      </c>
      <c r="Y2" s="340" t="s">
        <v>2516</v>
      </c>
      <c r="AA2" s="263"/>
      <c r="AE2" s="264"/>
    </row>
    <row r="3" spans="1:31" x14ac:dyDescent="0.2">
      <c r="E3" s="336" t="s">
        <v>2459</v>
      </c>
      <c r="F3" s="341">
        <v>44606677.420000002</v>
      </c>
      <c r="G3" s="341">
        <v>140460</v>
      </c>
      <c r="H3" s="341">
        <v>4897072.83</v>
      </c>
      <c r="I3" s="342">
        <v>48325568.090000004</v>
      </c>
      <c r="J3" s="342">
        <v>33572482.039999999</v>
      </c>
      <c r="K3" s="343">
        <v>1636672.11</v>
      </c>
      <c r="L3" s="343">
        <v>11.22</v>
      </c>
      <c r="M3" s="342">
        <v>23250</v>
      </c>
      <c r="N3" s="342">
        <v>-4651491.17</v>
      </c>
      <c r="O3" s="342">
        <v>5542627.2999999998</v>
      </c>
      <c r="P3" s="342">
        <v>181350186.34999999</v>
      </c>
      <c r="Q3" s="344">
        <v>15022983.15</v>
      </c>
      <c r="R3" s="344">
        <v>1501580</v>
      </c>
      <c r="S3" s="344">
        <v>134373.88</v>
      </c>
      <c r="T3" s="344">
        <v>15792322.529999999</v>
      </c>
      <c r="U3" s="344">
        <v>622374</v>
      </c>
      <c r="V3" s="345">
        <v>23706544.18</v>
      </c>
      <c r="W3" s="345">
        <v>8145807.6699999999</v>
      </c>
      <c r="X3" s="345">
        <v>2728102.45</v>
      </c>
      <c r="Y3" s="345">
        <v>38350</v>
      </c>
      <c r="Z3" s="262">
        <f t="shared" ref="Z3:AE3" si="0">SUM(Z4:Z86)</f>
        <v>49644210.25</v>
      </c>
      <c r="AA3" s="263">
        <f t="shared" si="0"/>
        <v>1636683.33</v>
      </c>
      <c r="AB3" s="279">
        <f t="shared" si="0"/>
        <v>48007526.919999994</v>
      </c>
      <c r="AC3" s="281">
        <f t="shared" si="0"/>
        <v>33073633.560000002</v>
      </c>
      <c r="AD3" s="282">
        <f t="shared" si="0"/>
        <v>34618804.29999999</v>
      </c>
      <c r="AE3" s="264">
        <f t="shared" si="0"/>
        <v>-1545170.7400000009</v>
      </c>
    </row>
    <row r="4" spans="1:31" x14ac:dyDescent="0.2">
      <c r="A4" s="268" t="s">
        <v>279</v>
      </c>
      <c r="B4" s="268" t="s">
        <v>0</v>
      </c>
      <c r="C4" s="278">
        <v>5737</v>
      </c>
      <c r="D4" s="278" t="s">
        <v>600</v>
      </c>
      <c r="E4" s="336" t="s">
        <v>2517</v>
      </c>
      <c r="F4" s="341">
        <v>935068.09</v>
      </c>
      <c r="G4" s="337"/>
      <c r="H4" s="341">
        <v>23681.08</v>
      </c>
      <c r="I4" s="342">
        <v>2716492.03</v>
      </c>
      <c r="J4" s="342">
        <v>150393.48000000001</v>
      </c>
      <c r="K4" s="343">
        <v>43600</v>
      </c>
      <c r="L4" s="338"/>
      <c r="M4" s="336"/>
      <c r="N4" s="342">
        <v>3998879.78</v>
      </c>
      <c r="O4" s="342">
        <v>342458.58</v>
      </c>
      <c r="P4" s="342">
        <v>198336.84</v>
      </c>
      <c r="Q4" s="344">
        <v>49289.89</v>
      </c>
      <c r="R4" s="339"/>
      <c r="S4" s="339"/>
      <c r="T4" s="344">
        <v>189500</v>
      </c>
      <c r="U4" s="339"/>
      <c r="V4" s="345">
        <v>280060</v>
      </c>
      <c r="W4" s="345">
        <v>560218.75</v>
      </c>
      <c r="X4" s="345">
        <v>110553.66</v>
      </c>
      <c r="Y4" s="340"/>
      <c r="Z4" s="262">
        <f>SUM(F4:H4)</f>
        <v>958749.16999999993</v>
      </c>
      <c r="AA4" s="263">
        <f>SUM(K4:L4)</f>
        <v>43600</v>
      </c>
      <c r="AB4" s="283">
        <f>Z4-AA4</f>
        <v>915149.16999999993</v>
      </c>
      <c r="AC4" s="281">
        <f>SUM(Q4:U4)</f>
        <v>238789.89</v>
      </c>
      <c r="AD4" s="282">
        <f>SUM(V4:Y4)</f>
        <v>950832.41</v>
      </c>
      <c r="AE4" s="264">
        <f>AC4-AD4</f>
        <v>-712042.52</v>
      </c>
    </row>
    <row r="5" spans="1:31" x14ac:dyDescent="0.2">
      <c r="A5" s="268" t="s">
        <v>279</v>
      </c>
      <c r="B5" s="268" t="s">
        <v>0</v>
      </c>
      <c r="C5" s="278">
        <v>4213</v>
      </c>
      <c r="D5" s="278" t="s">
        <v>601</v>
      </c>
      <c r="E5" s="336" t="s">
        <v>2518</v>
      </c>
      <c r="F5" s="341">
        <v>533840.35</v>
      </c>
      <c r="G5" s="337"/>
      <c r="H5" s="341">
        <v>83289.3</v>
      </c>
      <c r="I5" s="342">
        <v>529139.75</v>
      </c>
      <c r="J5" s="342">
        <v>238474.76</v>
      </c>
      <c r="K5" s="343">
        <v>9900</v>
      </c>
      <c r="L5" s="338"/>
      <c r="M5" s="336"/>
      <c r="N5" s="342">
        <v>-972932.47</v>
      </c>
      <c r="O5" s="342">
        <v>447560.35</v>
      </c>
      <c r="P5" s="342">
        <v>2159407.13</v>
      </c>
      <c r="Q5" s="344">
        <v>91810.81</v>
      </c>
      <c r="R5" s="339"/>
      <c r="S5" s="339"/>
      <c r="T5" s="344">
        <v>145960</v>
      </c>
      <c r="U5" s="339"/>
      <c r="V5" s="345">
        <v>273558</v>
      </c>
      <c r="W5" s="345">
        <v>138620.34</v>
      </c>
      <c r="X5" s="345">
        <v>29231.32</v>
      </c>
      <c r="Y5" s="340"/>
      <c r="Z5" s="262">
        <f t="shared" ref="Z5:Z68" si="1">SUM(F5:H5)</f>
        <v>617129.65</v>
      </c>
      <c r="AA5" s="263">
        <f t="shared" ref="AA5:AA68" si="2">SUM(K5:L5)</f>
        <v>9900</v>
      </c>
      <c r="AB5" s="283">
        <f t="shared" ref="AB5:AB68" si="3">Z5-AA5</f>
        <v>607229.65</v>
      </c>
      <c r="AC5" s="281">
        <f t="shared" ref="AC5:AC68" si="4">SUM(Q5:U5)</f>
        <v>237770.81</v>
      </c>
      <c r="AD5" s="282">
        <f t="shared" ref="AD5:AD68" si="5">SUM(V5:Y5)</f>
        <v>441409.66</v>
      </c>
      <c r="AE5" s="264">
        <f t="shared" ref="AE5:AE68" si="6">AC5-AD5</f>
        <v>-203638.84999999998</v>
      </c>
    </row>
    <row r="6" spans="1:31" x14ac:dyDescent="0.2">
      <c r="A6" s="268" t="s">
        <v>279</v>
      </c>
      <c r="B6" s="268" t="s">
        <v>0</v>
      </c>
      <c r="C6" s="278">
        <v>4949</v>
      </c>
      <c r="D6" s="278" t="s">
        <v>602</v>
      </c>
      <c r="E6" s="336" t="s">
        <v>2519</v>
      </c>
      <c r="F6" s="341">
        <v>720498.57</v>
      </c>
      <c r="G6" s="337"/>
      <c r="H6" s="341">
        <v>76169.009999999995</v>
      </c>
      <c r="I6" s="342">
        <v>809054.08</v>
      </c>
      <c r="J6" s="342">
        <v>814464.3</v>
      </c>
      <c r="K6" s="343">
        <v>15270</v>
      </c>
      <c r="L6" s="338"/>
      <c r="M6" s="336"/>
      <c r="N6" s="342">
        <v>-909033.75</v>
      </c>
      <c r="O6" s="342">
        <v>368972</v>
      </c>
      <c r="P6" s="342">
        <v>3104237.14</v>
      </c>
      <c r="Q6" s="344">
        <v>75769.350000000006</v>
      </c>
      <c r="R6" s="339"/>
      <c r="S6" s="339"/>
      <c r="T6" s="344">
        <v>353400</v>
      </c>
      <c r="U6" s="344">
        <v>320</v>
      </c>
      <c r="V6" s="345">
        <v>456563</v>
      </c>
      <c r="W6" s="345">
        <v>71560.460000000006</v>
      </c>
      <c r="X6" s="345">
        <v>23240.9</v>
      </c>
      <c r="Y6" s="340"/>
      <c r="Z6" s="262">
        <f t="shared" si="1"/>
        <v>796667.58</v>
      </c>
      <c r="AA6" s="263">
        <f t="shared" si="2"/>
        <v>15270</v>
      </c>
      <c r="AB6" s="283">
        <f t="shared" si="3"/>
        <v>781397.58</v>
      </c>
      <c r="AC6" s="281">
        <f t="shared" si="4"/>
        <v>429489.35</v>
      </c>
      <c r="AD6" s="282">
        <f t="shared" si="5"/>
        <v>551364.36</v>
      </c>
      <c r="AE6" s="264">
        <f t="shared" si="6"/>
        <v>-121875.01000000001</v>
      </c>
    </row>
    <row r="7" spans="1:31" x14ac:dyDescent="0.2">
      <c r="A7" s="268" t="s">
        <v>279</v>
      </c>
      <c r="B7" s="268" t="s">
        <v>0</v>
      </c>
      <c r="C7" s="278">
        <v>7233</v>
      </c>
      <c r="D7" s="278" t="s">
        <v>603</v>
      </c>
      <c r="E7" s="336" t="s">
        <v>2520</v>
      </c>
      <c r="F7" s="341">
        <v>1016550.17</v>
      </c>
      <c r="G7" s="337"/>
      <c r="H7" s="341">
        <v>73909.91</v>
      </c>
      <c r="I7" s="342">
        <v>40096.300000000003</v>
      </c>
      <c r="J7" s="342">
        <v>148189.57</v>
      </c>
      <c r="K7" s="338"/>
      <c r="L7" s="338"/>
      <c r="M7" s="336"/>
      <c r="N7" s="342">
        <v>-510631.36</v>
      </c>
      <c r="O7" s="342">
        <v>494389.91</v>
      </c>
      <c r="P7" s="342">
        <v>1481598.18</v>
      </c>
      <c r="Q7" s="344">
        <v>171213.5</v>
      </c>
      <c r="R7" s="339"/>
      <c r="S7" s="344">
        <v>133076.28</v>
      </c>
      <c r="T7" s="344">
        <v>346720</v>
      </c>
      <c r="U7" s="339"/>
      <c r="V7" s="345">
        <v>588140</v>
      </c>
      <c r="W7" s="345">
        <v>183001.28</v>
      </c>
      <c r="X7" s="345">
        <v>24427.279999999999</v>
      </c>
      <c r="Y7" s="340"/>
      <c r="Z7" s="262">
        <f t="shared" si="1"/>
        <v>1090460.08</v>
      </c>
      <c r="AA7" s="263">
        <f t="shared" si="2"/>
        <v>0</v>
      </c>
      <c r="AB7" s="283">
        <f t="shared" si="3"/>
        <v>1090460.08</v>
      </c>
      <c r="AC7" s="281">
        <f t="shared" si="4"/>
        <v>651009.78</v>
      </c>
      <c r="AD7" s="282">
        <f t="shared" si="5"/>
        <v>795568.56</v>
      </c>
      <c r="AE7" s="264">
        <f t="shared" si="6"/>
        <v>-144558.78000000003</v>
      </c>
    </row>
    <row r="8" spans="1:31" x14ac:dyDescent="0.2">
      <c r="A8" s="268" t="s">
        <v>279</v>
      </c>
      <c r="B8" s="268" t="s">
        <v>0</v>
      </c>
      <c r="C8" s="278">
        <v>5081</v>
      </c>
      <c r="D8" s="278" t="s">
        <v>604</v>
      </c>
      <c r="E8" s="336" t="s">
        <v>2521</v>
      </c>
      <c r="F8" s="341">
        <v>1045053.74</v>
      </c>
      <c r="G8" s="337"/>
      <c r="H8" s="341">
        <v>27908.639999999999</v>
      </c>
      <c r="I8" s="342">
        <v>10211.39</v>
      </c>
      <c r="J8" s="342">
        <v>847507.16</v>
      </c>
      <c r="K8" s="343">
        <v>31050</v>
      </c>
      <c r="L8" s="338"/>
      <c r="M8" s="336"/>
      <c r="N8" s="342">
        <v>-1838293.15</v>
      </c>
      <c r="O8" s="342">
        <v>363653.34</v>
      </c>
      <c r="P8" s="342">
        <v>3577514.61</v>
      </c>
      <c r="Q8" s="344">
        <v>120591.03</v>
      </c>
      <c r="R8" s="339"/>
      <c r="S8" s="339"/>
      <c r="T8" s="344">
        <v>148050</v>
      </c>
      <c r="U8" s="344">
        <v>52190</v>
      </c>
      <c r="V8" s="345">
        <v>291090</v>
      </c>
      <c r="W8" s="345">
        <v>161599.95000000001</v>
      </c>
      <c r="X8" s="345">
        <v>11607.66</v>
      </c>
      <c r="Y8" s="340"/>
      <c r="Z8" s="262">
        <f t="shared" si="1"/>
        <v>1072962.3799999999</v>
      </c>
      <c r="AA8" s="263">
        <f t="shared" si="2"/>
        <v>31050</v>
      </c>
      <c r="AB8" s="283">
        <f t="shared" si="3"/>
        <v>1041912.3799999999</v>
      </c>
      <c r="AC8" s="281">
        <f t="shared" si="4"/>
        <v>320831.03000000003</v>
      </c>
      <c r="AD8" s="282">
        <f t="shared" si="5"/>
        <v>464297.61</v>
      </c>
      <c r="AE8" s="264">
        <f t="shared" si="6"/>
        <v>-143466.57999999996</v>
      </c>
    </row>
    <row r="9" spans="1:31" x14ac:dyDescent="0.2">
      <c r="A9" s="268" t="s">
        <v>279</v>
      </c>
      <c r="B9" s="268" t="s">
        <v>0</v>
      </c>
      <c r="C9" s="278">
        <v>1868</v>
      </c>
      <c r="D9" s="278" t="s">
        <v>605</v>
      </c>
      <c r="E9" s="336" t="s">
        <v>2522</v>
      </c>
      <c r="F9" s="341">
        <v>331999.48</v>
      </c>
      <c r="G9" s="337"/>
      <c r="H9" s="341">
        <v>70025.429999999993</v>
      </c>
      <c r="I9" s="342">
        <v>312949.11</v>
      </c>
      <c r="J9" s="342">
        <v>218461.04</v>
      </c>
      <c r="K9" s="343">
        <v>18369.099999999999</v>
      </c>
      <c r="L9" s="338"/>
      <c r="M9" s="336"/>
      <c r="N9" s="342">
        <v>882758.94</v>
      </c>
      <c r="O9" s="342">
        <v>73896.679999999993</v>
      </c>
      <c r="P9" s="342">
        <v>80851.62</v>
      </c>
      <c r="Q9" s="344">
        <v>1440.9</v>
      </c>
      <c r="R9" s="339"/>
      <c r="S9" s="339"/>
      <c r="T9" s="344">
        <v>174660</v>
      </c>
      <c r="U9" s="339"/>
      <c r="V9" s="345">
        <v>204920</v>
      </c>
      <c r="W9" s="345">
        <v>70357.91</v>
      </c>
      <c r="X9" s="345">
        <v>21343.37</v>
      </c>
      <c r="Y9" s="340"/>
      <c r="Z9" s="262">
        <f t="shared" si="1"/>
        <v>402024.91</v>
      </c>
      <c r="AA9" s="263">
        <f t="shared" si="2"/>
        <v>18369.099999999999</v>
      </c>
      <c r="AB9" s="283">
        <f t="shared" si="3"/>
        <v>383655.81</v>
      </c>
      <c r="AC9" s="281">
        <f t="shared" si="4"/>
        <v>176100.9</v>
      </c>
      <c r="AD9" s="282">
        <f t="shared" si="5"/>
        <v>296621.28000000003</v>
      </c>
      <c r="AE9" s="264">
        <f t="shared" si="6"/>
        <v>-120520.38000000003</v>
      </c>
    </row>
    <row r="10" spans="1:31" x14ac:dyDescent="0.2">
      <c r="A10" s="268" t="s">
        <v>279</v>
      </c>
      <c r="B10" s="268" t="s">
        <v>0</v>
      </c>
      <c r="C10" s="278">
        <v>7126</v>
      </c>
      <c r="D10" s="278" t="s">
        <v>606</v>
      </c>
      <c r="E10" s="336" t="s">
        <v>2523</v>
      </c>
      <c r="F10" s="341">
        <v>563937.4</v>
      </c>
      <c r="G10" s="337"/>
      <c r="H10" s="341">
        <v>153613.99</v>
      </c>
      <c r="I10" s="342">
        <v>965202.63</v>
      </c>
      <c r="J10" s="342">
        <v>1557596.3</v>
      </c>
      <c r="K10" s="343">
        <v>24900</v>
      </c>
      <c r="L10" s="338"/>
      <c r="M10" s="336"/>
      <c r="N10" s="342">
        <v>830004.63</v>
      </c>
      <c r="O10" s="342">
        <v>243947.27</v>
      </c>
      <c r="P10" s="342">
        <v>2359303.7200000002</v>
      </c>
      <c r="Q10" s="344">
        <v>95976.19</v>
      </c>
      <c r="R10" s="339"/>
      <c r="S10" s="344">
        <v>48.51</v>
      </c>
      <c r="T10" s="344">
        <v>286100</v>
      </c>
      <c r="U10" s="339"/>
      <c r="V10" s="345">
        <v>425840</v>
      </c>
      <c r="W10" s="345">
        <v>92045.26</v>
      </c>
      <c r="X10" s="345">
        <v>64408.74</v>
      </c>
      <c r="Y10" s="340"/>
      <c r="Z10" s="262">
        <f t="shared" si="1"/>
        <v>717551.39</v>
      </c>
      <c r="AA10" s="263">
        <f t="shared" si="2"/>
        <v>24900</v>
      </c>
      <c r="AB10" s="283">
        <f t="shared" si="3"/>
        <v>692651.39</v>
      </c>
      <c r="AC10" s="281">
        <f t="shared" si="4"/>
        <v>382124.7</v>
      </c>
      <c r="AD10" s="282">
        <f t="shared" si="5"/>
        <v>582294</v>
      </c>
      <c r="AE10" s="264">
        <f t="shared" si="6"/>
        <v>-200169.3</v>
      </c>
    </row>
    <row r="11" spans="1:31" x14ac:dyDescent="0.2">
      <c r="A11" s="268" t="s">
        <v>279</v>
      </c>
      <c r="B11" s="268" t="s">
        <v>0</v>
      </c>
      <c r="C11" s="278">
        <v>2671</v>
      </c>
      <c r="D11" s="278" t="s">
        <v>607</v>
      </c>
      <c r="E11" s="336" t="s">
        <v>2524</v>
      </c>
      <c r="F11" s="341">
        <v>535408.01</v>
      </c>
      <c r="G11" s="341">
        <v>48100</v>
      </c>
      <c r="H11" s="341">
        <v>37621.14</v>
      </c>
      <c r="I11" s="342">
        <v>741375.29</v>
      </c>
      <c r="J11" s="342">
        <v>143831.97</v>
      </c>
      <c r="K11" s="338"/>
      <c r="L11" s="338"/>
      <c r="M11" s="336"/>
      <c r="N11" s="342">
        <v>-891788.64</v>
      </c>
      <c r="O11" s="342">
        <v>310707.40999999997</v>
      </c>
      <c r="P11" s="342">
        <v>2243800.1</v>
      </c>
      <c r="Q11" s="344">
        <v>55587.97</v>
      </c>
      <c r="R11" s="339"/>
      <c r="S11" s="339"/>
      <c r="T11" s="344">
        <v>178620</v>
      </c>
      <c r="U11" s="339"/>
      <c r="V11" s="345">
        <v>278125</v>
      </c>
      <c r="W11" s="345">
        <v>61920.12</v>
      </c>
      <c r="X11" s="345">
        <v>12011.4</v>
      </c>
      <c r="Y11" s="340"/>
      <c r="Z11" s="262">
        <f t="shared" si="1"/>
        <v>621129.15</v>
      </c>
      <c r="AA11" s="263">
        <f t="shared" si="2"/>
        <v>0</v>
      </c>
      <c r="AB11" s="283">
        <f t="shared" si="3"/>
        <v>621129.15</v>
      </c>
      <c r="AC11" s="281">
        <f t="shared" si="4"/>
        <v>234207.97</v>
      </c>
      <c r="AD11" s="282">
        <f t="shared" si="5"/>
        <v>352056.52</v>
      </c>
      <c r="AE11" s="264">
        <f t="shared" si="6"/>
        <v>-117848.55000000002</v>
      </c>
    </row>
    <row r="12" spans="1:31" ht="13.5" customHeight="1" x14ac:dyDescent="0.2">
      <c r="A12" s="268" t="s">
        <v>279</v>
      </c>
      <c r="B12" s="268" t="s">
        <v>0</v>
      </c>
      <c r="C12" s="278">
        <v>4454</v>
      </c>
      <c r="D12" s="278" t="s">
        <v>608</v>
      </c>
      <c r="E12" s="336" t="s">
        <v>2525</v>
      </c>
      <c r="F12" s="341">
        <v>925188.7</v>
      </c>
      <c r="G12" s="337"/>
      <c r="H12" s="341">
        <v>149783.12</v>
      </c>
      <c r="I12" s="342">
        <v>35742.97</v>
      </c>
      <c r="J12" s="342">
        <v>230027.54</v>
      </c>
      <c r="K12" s="343">
        <v>38400</v>
      </c>
      <c r="L12" s="338"/>
      <c r="M12" s="336"/>
      <c r="N12" s="342">
        <v>-1311381.32</v>
      </c>
      <c r="O12" s="342">
        <v>293100.59000000003</v>
      </c>
      <c r="P12" s="342">
        <v>2541297.98</v>
      </c>
      <c r="Q12" s="344">
        <v>90052.53</v>
      </c>
      <c r="R12" s="339"/>
      <c r="S12" s="339"/>
      <c r="T12" s="344">
        <v>200000</v>
      </c>
      <c r="U12" s="339"/>
      <c r="V12" s="345">
        <v>347345</v>
      </c>
      <c r="W12" s="345">
        <v>130192.7</v>
      </c>
      <c r="X12" s="345">
        <v>15234.44</v>
      </c>
      <c r="Y12" s="340"/>
      <c r="Z12" s="262">
        <f t="shared" si="1"/>
        <v>1074971.8199999998</v>
      </c>
      <c r="AA12" s="263">
        <f t="shared" si="2"/>
        <v>38400</v>
      </c>
      <c r="AB12" s="283">
        <f t="shared" si="3"/>
        <v>1036571.8199999998</v>
      </c>
      <c r="AC12" s="281">
        <f t="shared" si="4"/>
        <v>290052.53000000003</v>
      </c>
      <c r="AD12" s="282">
        <f t="shared" si="5"/>
        <v>492772.14</v>
      </c>
      <c r="AE12" s="264">
        <f t="shared" si="6"/>
        <v>-202719.61</v>
      </c>
    </row>
    <row r="13" spans="1:31" x14ac:dyDescent="0.2">
      <c r="A13" s="268" t="s">
        <v>279</v>
      </c>
      <c r="B13" s="268" t="s">
        <v>0</v>
      </c>
      <c r="C13" s="278">
        <v>3077</v>
      </c>
      <c r="D13" s="278" t="s">
        <v>609</v>
      </c>
      <c r="E13" s="336" t="s">
        <v>2526</v>
      </c>
      <c r="F13" s="341">
        <v>258233.14</v>
      </c>
      <c r="G13" s="337"/>
      <c r="H13" s="341">
        <v>18215.3</v>
      </c>
      <c r="I13" s="342">
        <v>1864604.89</v>
      </c>
      <c r="J13" s="342">
        <v>230419.35</v>
      </c>
      <c r="K13" s="343">
        <v>103994.28</v>
      </c>
      <c r="L13" s="338"/>
      <c r="M13" s="336"/>
      <c r="N13" s="342">
        <v>-49978.7</v>
      </c>
      <c r="O13" s="342">
        <v>83385.3</v>
      </c>
      <c r="P13" s="342">
        <v>2357450.56</v>
      </c>
      <c r="Q13" s="344">
        <v>31618.9</v>
      </c>
      <c r="R13" s="339"/>
      <c r="S13" s="339"/>
      <c r="T13" s="344">
        <v>84140</v>
      </c>
      <c r="U13" s="339"/>
      <c r="V13" s="345">
        <v>117410</v>
      </c>
      <c r="W13" s="345">
        <v>75173.22</v>
      </c>
      <c r="X13" s="345">
        <v>21822.36</v>
      </c>
      <c r="Y13" s="340"/>
      <c r="Z13" s="262">
        <f t="shared" si="1"/>
        <v>276448.44</v>
      </c>
      <c r="AA13" s="263">
        <f t="shared" si="2"/>
        <v>103994.28</v>
      </c>
      <c r="AB13" s="283">
        <f t="shared" si="3"/>
        <v>172454.16</v>
      </c>
      <c r="AC13" s="281">
        <f t="shared" si="4"/>
        <v>115758.9</v>
      </c>
      <c r="AD13" s="282">
        <f t="shared" si="5"/>
        <v>214405.58000000002</v>
      </c>
      <c r="AE13" s="264">
        <f t="shared" si="6"/>
        <v>-98646.680000000022</v>
      </c>
    </row>
    <row r="14" spans="1:31" x14ac:dyDescent="0.2">
      <c r="A14" s="268" t="s">
        <v>279</v>
      </c>
      <c r="B14" s="268" t="s">
        <v>0</v>
      </c>
      <c r="C14" s="278">
        <v>2778</v>
      </c>
      <c r="D14" s="278" t="s">
        <v>610</v>
      </c>
      <c r="E14" s="336" t="s">
        <v>2527</v>
      </c>
      <c r="F14" s="341">
        <v>482759.6</v>
      </c>
      <c r="G14" s="337"/>
      <c r="H14" s="341">
        <v>15026.55</v>
      </c>
      <c r="I14" s="342">
        <v>891247.56</v>
      </c>
      <c r="J14" s="342">
        <v>556938.55000000005</v>
      </c>
      <c r="K14" s="343">
        <v>32749.84</v>
      </c>
      <c r="L14" s="338"/>
      <c r="M14" s="336"/>
      <c r="N14" s="342">
        <v>-1445598.15</v>
      </c>
      <c r="O14" s="342">
        <v>152466.23000000001</v>
      </c>
      <c r="P14" s="342">
        <v>3416597.09</v>
      </c>
      <c r="Q14" s="344">
        <v>39496.92</v>
      </c>
      <c r="R14" s="339"/>
      <c r="S14" s="339"/>
      <c r="T14" s="344">
        <v>172800</v>
      </c>
      <c r="U14" s="339"/>
      <c r="V14" s="345">
        <v>266330</v>
      </c>
      <c r="W14" s="345">
        <v>72602.320000000007</v>
      </c>
      <c r="X14" s="345">
        <v>54355.54</v>
      </c>
      <c r="Y14" s="340"/>
      <c r="Z14" s="262">
        <f t="shared" si="1"/>
        <v>497786.14999999997</v>
      </c>
      <c r="AA14" s="263">
        <f t="shared" si="2"/>
        <v>32749.84</v>
      </c>
      <c r="AB14" s="283">
        <f t="shared" si="3"/>
        <v>465036.30999999994</v>
      </c>
      <c r="AC14" s="281">
        <f t="shared" si="4"/>
        <v>212296.91999999998</v>
      </c>
      <c r="AD14" s="282">
        <f t="shared" si="5"/>
        <v>393287.86</v>
      </c>
      <c r="AE14" s="264">
        <f t="shared" si="6"/>
        <v>-180990.94</v>
      </c>
    </row>
    <row r="15" spans="1:31" x14ac:dyDescent="0.2">
      <c r="A15" s="268" t="s">
        <v>279</v>
      </c>
      <c r="B15" s="268" t="s">
        <v>0</v>
      </c>
      <c r="C15" s="278">
        <v>4143</v>
      </c>
      <c r="D15" s="278" t="s">
        <v>611</v>
      </c>
      <c r="E15" s="336" t="s">
        <v>2528</v>
      </c>
      <c r="F15" s="341">
        <v>910158.69</v>
      </c>
      <c r="G15" s="337"/>
      <c r="H15" s="341">
        <v>22215.47</v>
      </c>
      <c r="I15" s="342">
        <v>2216839.4300000002</v>
      </c>
      <c r="J15" s="342">
        <v>269342.42</v>
      </c>
      <c r="K15" s="343">
        <v>20469.32</v>
      </c>
      <c r="L15" s="338"/>
      <c r="M15" s="336"/>
      <c r="N15" s="342">
        <v>135096.57999999999</v>
      </c>
      <c r="O15" s="336"/>
      <c r="P15" s="342">
        <v>3110817.16</v>
      </c>
      <c r="Q15" s="344">
        <v>282830.86</v>
      </c>
      <c r="R15" s="344">
        <v>200000</v>
      </c>
      <c r="S15" s="339"/>
      <c r="T15" s="344">
        <v>241520</v>
      </c>
      <c r="U15" s="339"/>
      <c r="V15" s="345">
        <v>309320</v>
      </c>
      <c r="W15" s="345">
        <v>107561.76</v>
      </c>
      <c r="X15" s="345">
        <v>45946.18</v>
      </c>
      <c r="Y15" s="340"/>
      <c r="Z15" s="262">
        <f t="shared" si="1"/>
        <v>932374.15999999992</v>
      </c>
      <c r="AA15" s="263">
        <f t="shared" si="2"/>
        <v>20469.32</v>
      </c>
      <c r="AB15" s="283">
        <f t="shared" si="3"/>
        <v>911904.84</v>
      </c>
      <c r="AC15" s="281">
        <f t="shared" si="4"/>
        <v>724350.86</v>
      </c>
      <c r="AD15" s="282">
        <f t="shared" si="5"/>
        <v>462827.94</v>
      </c>
      <c r="AE15" s="264">
        <f t="shared" si="6"/>
        <v>261522.91999999998</v>
      </c>
    </row>
    <row r="16" spans="1:31" x14ac:dyDescent="0.2">
      <c r="A16" s="268" t="s">
        <v>279</v>
      </c>
      <c r="B16" s="268" t="s">
        <v>0</v>
      </c>
      <c r="C16" s="278">
        <v>5018</v>
      </c>
      <c r="D16" s="278" t="s">
        <v>612</v>
      </c>
      <c r="E16" s="336" t="s">
        <v>2529</v>
      </c>
      <c r="F16" s="341">
        <v>393282.24</v>
      </c>
      <c r="G16" s="337"/>
      <c r="H16" s="341">
        <v>45823.56</v>
      </c>
      <c r="I16" s="342">
        <v>1432625.9</v>
      </c>
      <c r="J16" s="342">
        <v>671551.83</v>
      </c>
      <c r="K16" s="343">
        <v>6420</v>
      </c>
      <c r="L16" s="338"/>
      <c r="M16" s="336"/>
      <c r="N16" s="342">
        <v>-1896073.39</v>
      </c>
      <c r="O16" s="342">
        <v>287542.98</v>
      </c>
      <c r="P16" s="342">
        <v>4381554.71</v>
      </c>
      <c r="Q16" s="344">
        <v>129061.89</v>
      </c>
      <c r="R16" s="339"/>
      <c r="S16" s="339"/>
      <c r="T16" s="344">
        <v>272280</v>
      </c>
      <c r="U16" s="339"/>
      <c r="V16" s="345">
        <v>449572</v>
      </c>
      <c r="W16" s="345">
        <v>92836.91</v>
      </c>
      <c r="X16" s="345">
        <v>38986.36</v>
      </c>
      <c r="Y16" s="340"/>
      <c r="Z16" s="262">
        <f t="shared" si="1"/>
        <v>439105.8</v>
      </c>
      <c r="AA16" s="263">
        <f t="shared" si="2"/>
        <v>6420</v>
      </c>
      <c r="AB16" s="283">
        <f t="shared" si="3"/>
        <v>432685.8</v>
      </c>
      <c r="AC16" s="281">
        <f t="shared" si="4"/>
        <v>401341.89</v>
      </c>
      <c r="AD16" s="282">
        <f t="shared" si="5"/>
        <v>581395.27</v>
      </c>
      <c r="AE16" s="264">
        <f t="shared" si="6"/>
        <v>-180053.38</v>
      </c>
    </row>
    <row r="17" spans="1:31" x14ac:dyDescent="0.2">
      <c r="A17" s="268" t="s">
        <v>279</v>
      </c>
      <c r="B17" s="268" t="s">
        <v>0</v>
      </c>
      <c r="C17" s="278">
        <v>3532</v>
      </c>
      <c r="D17" s="278" t="s">
        <v>613</v>
      </c>
      <c r="E17" s="336" t="s">
        <v>2530</v>
      </c>
      <c r="F17" s="341">
        <v>883174.06</v>
      </c>
      <c r="G17" s="337"/>
      <c r="H17" s="341">
        <v>54270.93</v>
      </c>
      <c r="I17" s="342">
        <v>145435.64000000001</v>
      </c>
      <c r="J17" s="342">
        <v>151105.09</v>
      </c>
      <c r="K17" s="343">
        <v>63100</v>
      </c>
      <c r="L17" s="338"/>
      <c r="M17" s="336"/>
      <c r="N17" s="342">
        <v>-1702424.15</v>
      </c>
      <c r="O17" s="342">
        <v>216864.78</v>
      </c>
      <c r="P17" s="342">
        <v>2824820.87</v>
      </c>
      <c r="Q17" s="344">
        <v>70624.710000000006</v>
      </c>
      <c r="R17" s="339"/>
      <c r="S17" s="339"/>
      <c r="T17" s="344">
        <v>244960</v>
      </c>
      <c r="U17" s="344">
        <v>3000</v>
      </c>
      <c r="V17" s="345">
        <v>380876</v>
      </c>
      <c r="W17" s="345">
        <v>72425.61</v>
      </c>
      <c r="X17" s="345">
        <v>25740.880000000001</v>
      </c>
      <c r="Y17" s="340"/>
      <c r="Z17" s="262">
        <f t="shared" si="1"/>
        <v>937444.99000000011</v>
      </c>
      <c r="AA17" s="263">
        <f t="shared" si="2"/>
        <v>63100</v>
      </c>
      <c r="AB17" s="283">
        <f t="shared" si="3"/>
        <v>874344.99000000011</v>
      </c>
      <c r="AC17" s="281">
        <f t="shared" si="4"/>
        <v>318584.71000000002</v>
      </c>
      <c r="AD17" s="282">
        <f t="shared" si="5"/>
        <v>479042.49</v>
      </c>
      <c r="AE17" s="264">
        <f t="shared" si="6"/>
        <v>-160457.77999999997</v>
      </c>
    </row>
    <row r="18" spans="1:31" x14ac:dyDescent="0.2">
      <c r="A18" s="268" t="s">
        <v>279</v>
      </c>
      <c r="B18" s="268" t="s">
        <v>0</v>
      </c>
      <c r="C18" s="278">
        <v>5707</v>
      </c>
      <c r="D18" s="278" t="s">
        <v>614</v>
      </c>
      <c r="E18" s="336" t="s">
        <v>2531</v>
      </c>
      <c r="F18" s="341">
        <v>840455.37</v>
      </c>
      <c r="G18" s="337"/>
      <c r="H18" s="341">
        <v>56696.91</v>
      </c>
      <c r="I18" s="342">
        <v>92800.01</v>
      </c>
      <c r="J18" s="342">
        <v>341536.85</v>
      </c>
      <c r="K18" s="343">
        <v>20400</v>
      </c>
      <c r="L18" s="338"/>
      <c r="M18" s="336"/>
      <c r="N18" s="342">
        <v>-1141080.3700000001</v>
      </c>
      <c r="O18" s="342">
        <v>478516.95</v>
      </c>
      <c r="P18" s="342">
        <v>2287611.84</v>
      </c>
      <c r="Q18" s="344">
        <v>116313.4</v>
      </c>
      <c r="R18" s="339"/>
      <c r="S18" s="339"/>
      <c r="T18" s="344">
        <v>175219.03</v>
      </c>
      <c r="U18" s="339"/>
      <c r="V18" s="345">
        <v>327739.03000000003</v>
      </c>
      <c r="W18" s="345">
        <v>175051.12</v>
      </c>
      <c r="X18" s="345">
        <v>20786.98</v>
      </c>
      <c r="Y18" s="340"/>
      <c r="Z18" s="262">
        <f t="shared" si="1"/>
        <v>897152.28</v>
      </c>
      <c r="AA18" s="263">
        <f t="shared" si="2"/>
        <v>20400</v>
      </c>
      <c r="AB18" s="283">
        <f t="shared" si="3"/>
        <v>876752.28</v>
      </c>
      <c r="AC18" s="281">
        <f t="shared" si="4"/>
        <v>291532.43</v>
      </c>
      <c r="AD18" s="282">
        <f t="shared" si="5"/>
        <v>523577.13</v>
      </c>
      <c r="AE18" s="264">
        <f t="shared" si="6"/>
        <v>-232044.7</v>
      </c>
    </row>
    <row r="19" spans="1:31" x14ac:dyDescent="0.2">
      <c r="A19" s="268" t="s">
        <v>279</v>
      </c>
      <c r="B19" s="268" t="s">
        <v>0</v>
      </c>
      <c r="C19" s="278">
        <v>3845</v>
      </c>
      <c r="D19" s="278" t="s">
        <v>615</v>
      </c>
      <c r="E19" s="336" t="s">
        <v>2532</v>
      </c>
      <c r="F19" s="341">
        <v>572916.04</v>
      </c>
      <c r="G19" s="337"/>
      <c r="H19" s="341">
        <v>29984.58</v>
      </c>
      <c r="I19" s="342">
        <v>10211.39</v>
      </c>
      <c r="J19" s="342">
        <v>101444.45</v>
      </c>
      <c r="K19" s="338"/>
      <c r="L19" s="338"/>
      <c r="M19" s="336"/>
      <c r="N19" s="342">
        <v>-2106293.4500000002</v>
      </c>
      <c r="O19" s="342">
        <v>324513.62</v>
      </c>
      <c r="P19" s="342">
        <v>2658489.6</v>
      </c>
      <c r="Q19" s="344">
        <v>91642.92</v>
      </c>
      <c r="R19" s="339"/>
      <c r="S19" s="339"/>
      <c r="T19" s="344">
        <v>333020</v>
      </c>
      <c r="U19" s="344">
        <v>350</v>
      </c>
      <c r="V19" s="345">
        <v>474700</v>
      </c>
      <c r="W19" s="345">
        <v>79757.100000000006</v>
      </c>
      <c r="X19" s="345">
        <v>4897.46</v>
      </c>
      <c r="Y19" s="340"/>
      <c r="Z19" s="262">
        <f t="shared" si="1"/>
        <v>602900.62</v>
      </c>
      <c r="AA19" s="263">
        <f t="shared" si="2"/>
        <v>0</v>
      </c>
      <c r="AB19" s="283">
        <f t="shared" si="3"/>
        <v>602900.62</v>
      </c>
      <c r="AC19" s="281">
        <f t="shared" si="4"/>
        <v>425012.92</v>
      </c>
      <c r="AD19" s="282">
        <f t="shared" si="5"/>
        <v>559354.55999999994</v>
      </c>
      <c r="AE19" s="264">
        <f t="shared" si="6"/>
        <v>-134341.63999999996</v>
      </c>
    </row>
    <row r="20" spans="1:31" x14ac:dyDescent="0.2">
      <c r="A20" s="268" t="s">
        <v>279</v>
      </c>
      <c r="B20" s="268" t="s">
        <v>0</v>
      </c>
      <c r="C20" s="278">
        <v>2875</v>
      </c>
      <c r="D20" s="278" t="s">
        <v>616</v>
      </c>
      <c r="E20" s="336" t="s">
        <v>2533</v>
      </c>
      <c r="F20" s="341">
        <v>989069.8</v>
      </c>
      <c r="G20" s="337"/>
      <c r="H20" s="341">
        <v>53553.22</v>
      </c>
      <c r="I20" s="342">
        <v>4190791.27</v>
      </c>
      <c r="J20" s="342">
        <v>155248.43</v>
      </c>
      <c r="K20" s="343">
        <v>34602.120000000003</v>
      </c>
      <c r="L20" s="338"/>
      <c r="M20" s="336"/>
      <c r="N20" s="342">
        <v>4644845.13</v>
      </c>
      <c r="O20" s="342">
        <v>82998.86</v>
      </c>
      <c r="P20" s="342">
        <v>712043.8</v>
      </c>
      <c r="Q20" s="344">
        <v>65246.720000000001</v>
      </c>
      <c r="R20" s="339"/>
      <c r="S20" s="339"/>
      <c r="T20" s="344">
        <v>305060</v>
      </c>
      <c r="U20" s="339"/>
      <c r="V20" s="345">
        <v>351836.7</v>
      </c>
      <c r="W20" s="345">
        <v>47167.66</v>
      </c>
      <c r="X20" s="345">
        <v>32264.880000000001</v>
      </c>
      <c r="Y20" s="340"/>
      <c r="Z20" s="262">
        <f t="shared" si="1"/>
        <v>1042623.02</v>
      </c>
      <c r="AA20" s="263">
        <f t="shared" si="2"/>
        <v>34602.120000000003</v>
      </c>
      <c r="AB20" s="283">
        <f t="shared" si="3"/>
        <v>1008020.9</v>
      </c>
      <c r="AC20" s="281">
        <f t="shared" si="4"/>
        <v>370306.72</v>
      </c>
      <c r="AD20" s="282">
        <f t="shared" si="5"/>
        <v>431269.24</v>
      </c>
      <c r="AE20" s="264">
        <f t="shared" si="6"/>
        <v>-60962.520000000019</v>
      </c>
    </row>
    <row r="21" spans="1:31" x14ac:dyDescent="0.2">
      <c r="A21" s="268" t="s">
        <v>279</v>
      </c>
      <c r="B21" s="268" t="s">
        <v>0</v>
      </c>
      <c r="C21" s="278">
        <v>3123</v>
      </c>
      <c r="D21" s="278" t="s">
        <v>617</v>
      </c>
      <c r="E21" s="336" t="s">
        <v>2534</v>
      </c>
      <c r="F21" s="341">
        <v>525960.61</v>
      </c>
      <c r="G21" s="341">
        <v>50200</v>
      </c>
      <c r="H21" s="341">
        <v>14517.88</v>
      </c>
      <c r="I21" s="342">
        <v>171756.57</v>
      </c>
      <c r="J21" s="342">
        <v>624648.46</v>
      </c>
      <c r="K21" s="343">
        <v>10312.6</v>
      </c>
      <c r="L21" s="338"/>
      <c r="M21" s="336"/>
      <c r="N21" s="342">
        <v>-2815489.87</v>
      </c>
      <c r="O21" s="342">
        <v>132914</v>
      </c>
      <c r="P21" s="342">
        <v>4272663.5999999996</v>
      </c>
      <c r="Q21" s="344">
        <v>79159.839999999997</v>
      </c>
      <c r="R21" s="339"/>
      <c r="S21" s="339"/>
      <c r="T21" s="344">
        <v>166840</v>
      </c>
      <c r="U21" s="339"/>
      <c r="V21" s="345">
        <v>265544</v>
      </c>
      <c r="W21" s="345">
        <v>89848.960000000006</v>
      </c>
      <c r="X21" s="345">
        <v>33084.559999999998</v>
      </c>
      <c r="Y21" s="340"/>
      <c r="Z21" s="262">
        <f t="shared" si="1"/>
        <v>590678.49</v>
      </c>
      <c r="AA21" s="263">
        <f t="shared" si="2"/>
        <v>10312.6</v>
      </c>
      <c r="AB21" s="283">
        <f t="shared" si="3"/>
        <v>580365.89</v>
      </c>
      <c r="AC21" s="281">
        <f t="shared" si="4"/>
        <v>245999.84</v>
      </c>
      <c r="AD21" s="282">
        <f t="shared" si="5"/>
        <v>388477.52</v>
      </c>
      <c r="AE21" s="264">
        <f t="shared" si="6"/>
        <v>-142477.68000000002</v>
      </c>
    </row>
    <row r="22" spans="1:31" x14ac:dyDescent="0.2">
      <c r="A22" s="268" t="s">
        <v>279</v>
      </c>
      <c r="B22" s="268" t="s">
        <v>0</v>
      </c>
      <c r="C22" s="278">
        <v>3601</v>
      </c>
      <c r="D22" s="278" t="s">
        <v>618</v>
      </c>
      <c r="E22" s="336" t="s">
        <v>2535</v>
      </c>
      <c r="F22" s="341">
        <v>491073.55</v>
      </c>
      <c r="G22" s="337"/>
      <c r="H22" s="341">
        <v>27061.25</v>
      </c>
      <c r="I22" s="342">
        <v>1193990.22</v>
      </c>
      <c r="J22" s="342">
        <v>131582.76999999999</v>
      </c>
      <c r="K22" s="343">
        <v>25740</v>
      </c>
      <c r="L22" s="338"/>
      <c r="M22" s="336"/>
      <c r="N22" s="342">
        <v>-314674.13</v>
      </c>
      <c r="O22" s="342">
        <v>236650.09</v>
      </c>
      <c r="P22" s="342">
        <v>2054348.01</v>
      </c>
      <c r="Q22" s="344">
        <v>105823.9</v>
      </c>
      <c r="R22" s="339"/>
      <c r="S22" s="339"/>
      <c r="T22" s="344">
        <v>168000</v>
      </c>
      <c r="U22" s="339"/>
      <c r="V22" s="345">
        <v>268363.33</v>
      </c>
      <c r="W22" s="345">
        <v>104501.66</v>
      </c>
      <c r="X22" s="345">
        <v>27235.79</v>
      </c>
      <c r="Y22" s="340"/>
      <c r="Z22" s="262">
        <f t="shared" si="1"/>
        <v>518134.8</v>
      </c>
      <c r="AA22" s="263">
        <f t="shared" si="2"/>
        <v>25740</v>
      </c>
      <c r="AB22" s="283">
        <f t="shared" si="3"/>
        <v>492394.8</v>
      </c>
      <c r="AC22" s="281">
        <f t="shared" si="4"/>
        <v>273823.90000000002</v>
      </c>
      <c r="AD22" s="282">
        <f t="shared" si="5"/>
        <v>400100.77999999997</v>
      </c>
      <c r="AE22" s="264">
        <f t="shared" si="6"/>
        <v>-126276.87999999995</v>
      </c>
    </row>
    <row r="23" spans="1:31" x14ac:dyDescent="0.2">
      <c r="A23" s="268" t="s">
        <v>279</v>
      </c>
      <c r="B23" s="268" t="s">
        <v>0</v>
      </c>
      <c r="C23" s="278">
        <v>3870</v>
      </c>
      <c r="D23" s="278" t="s">
        <v>619</v>
      </c>
      <c r="E23" s="336" t="s">
        <v>2596</v>
      </c>
      <c r="F23" s="341">
        <v>1689783.09</v>
      </c>
      <c r="G23" s="337"/>
      <c r="H23" s="341">
        <v>15060.46</v>
      </c>
      <c r="I23" s="342">
        <v>10213.39</v>
      </c>
      <c r="J23" s="342">
        <v>120712.05</v>
      </c>
      <c r="K23" s="343">
        <v>17140.650000000001</v>
      </c>
      <c r="L23" s="338"/>
      <c r="M23" s="336"/>
      <c r="N23" s="342">
        <v>-778520.55</v>
      </c>
      <c r="O23" s="342">
        <v>264294.02</v>
      </c>
      <c r="P23" s="342">
        <v>2203520.5099999998</v>
      </c>
      <c r="Q23" s="344">
        <v>74812.53</v>
      </c>
      <c r="R23" s="344">
        <v>310000</v>
      </c>
      <c r="S23" s="339"/>
      <c r="T23" s="344">
        <v>126500</v>
      </c>
      <c r="U23" s="344">
        <v>100</v>
      </c>
      <c r="V23" s="345">
        <v>253492</v>
      </c>
      <c r="W23" s="345">
        <v>69487.67</v>
      </c>
      <c r="X23" s="345">
        <v>12791.88</v>
      </c>
      <c r="Y23" s="340"/>
      <c r="Z23" s="262">
        <f t="shared" si="1"/>
        <v>1704843.55</v>
      </c>
      <c r="AA23" s="263">
        <f t="shared" si="2"/>
        <v>17140.650000000001</v>
      </c>
      <c r="AB23" s="283">
        <f t="shared" si="3"/>
        <v>1687702.9000000001</v>
      </c>
      <c r="AC23" s="281">
        <f t="shared" si="4"/>
        <v>511412.53</v>
      </c>
      <c r="AD23" s="282">
        <f t="shared" si="5"/>
        <v>335771.55</v>
      </c>
      <c r="AE23" s="264">
        <f t="shared" si="6"/>
        <v>175640.98000000004</v>
      </c>
    </row>
    <row r="24" spans="1:31" x14ac:dyDescent="0.2">
      <c r="A24" s="268" t="s">
        <v>283</v>
      </c>
      <c r="B24" s="268" t="s">
        <v>1</v>
      </c>
      <c r="C24" s="278">
        <v>7346</v>
      </c>
      <c r="D24" s="278" t="s">
        <v>620</v>
      </c>
      <c r="E24" s="336" t="s">
        <v>2536</v>
      </c>
      <c r="F24" s="341">
        <v>1023622.6</v>
      </c>
      <c r="G24" s="337"/>
      <c r="H24" s="341">
        <v>95814.76</v>
      </c>
      <c r="I24" s="342">
        <v>143004.17000000001</v>
      </c>
      <c r="J24" s="342">
        <v>1429764.68</v>
      </c>
      <c r="K24" s="343">
        <v>36684</v>
      </c>
      <c r="L24" s="338"/>
      <c r="M24" s="336"/>
      <c r="N24" s="336"/>
      <c r="O24" s="342">
        <v>117156.98</v>
      </c>
      <c r="P24" s="342">
        <v>2350727.5299999998</v>
      </c>
      <c r="Q24" s="344">
        <v>172812.91</v>
      </c>
      <c r="R24" s="339"/>
      <c r="S24" s="339"/>
      <c r="T24" s="344">
        <v>253922</v>
      </c>
      <c r="U24" s="339"/>
      <c r="V24" s="345">
        <v>352096</v>
      </c>
      <c r="W24" s="345">
        <v>162135.54999999999</v>
      </c>
      <c r="X24" s="345">
        <v>88644.75</v>
      </c>
      <c r="Y24" s="340"/>
      <c r="Z24" s="262">
        <f t="shared" si="1"/>
        <v>1119437.3599999999</v>
      </c>
      <c r="AA24" s="263">
        <f t="shared" si="2"/>
        <v>36684</v>
      </c>
      <c r="AB24" s="283">
        <f t="shared" si="3"/>
        <v>1082753.3599999999</v>
      </c>
      <c r="AC24" s="281">
        <f t="shared" si="4"/>
        <v>426734.91000000003</v>
      </c>
      <c r="AD24" s="282">
        <f t="shared" si="5"/>
        <v>602876.30000000005</v>
      </c>
      <c r="AE24" s="264">
        <f t="shared" si="6"/>
        <v>-176141.39</v>
      </c>
    </row>
    <row r="25" spans="1:31" x14ac:dyDescent="0.2">
      <c r="A25" s="268" t="s">
        <v>283</v>
      </c>
      <c r="B25" s="268" t="s">
        <v>1</v>
      </c>
      <c r="C25" s="278">
        <v>4269</v>
      </c>
      <c r="D25" s="278" t="s">
        <v>621</v>
      </c>
      <c r="E25" s="336" t="s">
        <v>2537</v>
      </c>
      <c r="F25" s="341">
        <v>30153.33</v>
      </c>
      <c r="G25" s="337"/>
      <c r="H25" s="341">
        <v>126454.48</v>
      </c>
      <c r="I25" s="342">
        <v>524412.21</v>
      </c>
      <c r="J25" s="342">
        <v>404010.19</v>
      </c>
      <c r="K25" s="343">
        <v>3562.48</v>
      </c>
      <c r="L25" s="338"/>
      <c r="M25" s="336"/>
      <c r="N25" s="336"/>
      <c r="O25" s="342">
        <v>64171.19</v>
      </c>
      <c r="P25" s="342">
        <v>3163898.35</v>
      </c>
      <c r="Q25" s="344">
        <v>163615.01</v>
      </c>
      <c r="R25" s="339"/>
      <c r="S25" s="339"/>
      <c r="T25" s="344">
        <v>208600</v>
      </c>
      <c r="U25" s="339"/>
      <c r="V25" s="345">
        <v>290367</v>
      </c>
      <c r="W25" s="345">
        <v>93039.55</v>
      </c>
      <c r="X25" s="345">
        <v>23505.439999999999</v>
      </c>
      <c r="Y25" s="340"/>
      <c r="Z25" s="262">
        <f t="shared" si="1"/>
        <v>156607.81</v>
      </c>
      <c r="AA25" s="263">
        <f t="shared" si="2"/>
        <v>3562.48</v>
      </c>
      <c r="AB25" s="283">
        <f t="shared" si="3"/>
        <v>153045.32999999999</v>
      </c>
      <c r="AC25" s="281">
        <f t="shared" si="4"/>
        <v>372215.01</v>
      </c>
      <c r="AD25" s="282">
        <f t="shared" si="5"/>
        <v>406911.99</v>
      </c>
      <c r="AE25" s="264">
        <f t="shared" si="6"/>
        <v>-34696.979999999981</v>
      </c>
    </row>
    <row r="26" spans="1:31" x14ac:dyDescent="0.2">
      <c r="A26" s="268" t="s">
        <v>283</v>
      </c>
      <c r="B26" s="268" t="s">
        <v>1</v>
      </c>
      <c r="C26" s="278">
        <v>7452</v>
      </c>
      <c r="D26" s="278" t="s">
        <v>622</v>
      </c>
      <c r="E26" s="336" t="s">
        <v>2538</v>
      </c>
      <c r="F26" s="341">
        <v>275412.32</v>
      </c>
      <c r="G26" s="337"/>
      <c r="H26" s="341">
        <v>54869.02</v>
      </c>
      <c r="I26" s="342">
        <v>1301564.23</v>
      </c>
      <c r="J26" s="342">
        <v>348046.74</v>
      </c>
      <c r="K26" s="343">
        <v>37169</v>
      </c>
      <c r="L26" s="343">
        <v>11.22</v>
      </c>
      <c r="M26" s="336"/>
      <c r="N26" s="336"/>
      <c r="O26" s="342">
        <v>147619.25</v>
      </c>
      <c r="P26" s="342">
        <v>-2060186.09</v>
      </c>
      <c r="Q26" s="344">
        <v>246241.93</v>
      </c>
      <c r="R26" s="339"/>
      <c r="S26" s="339"/>
      <c r="T26" s="344">
        <v>285050</v>
      </c>
      <c r="U26" s="339"/>
      <c r="V26" s="345">
        <v>382114</v>
      </c>
      <c r="W26" s="345">
        <v>195356.55</v>
      </c>
      <c r="X26" s="345">
        <v>59321.440000000002</v>
      </c>
      <c r="Y26" s="340"/>
      <c r="Z26" s="262">
        <f t="shared" si="1"/>
        <v>330281.34000000003</v>
      </c>
      <c r="AA26" s="263">
        <f t="shared" si="2"/>
        <v>37180.22</v>
      </c>
      <c r="AB26" s="283">
        <f t="shared" si="3"/>
        <v>293101.12</v>
      </c>
      <c r="AC26" s="281">
        <f t="shared" si="4"/>
        <v>531291.92999999993</v>
      </c>
      <c r="AD26" s="282">
        <f t="shared" si="5"/>
        <v>636791.99</v>
      </c>
      <c r="AE26" s="264">
        <f t="shared" si="6"/>
        <v>-105500.06000000006</v>
      </c>
    </row>
    <row r="27" spans="1:31" x14ac:dyDescent="0.2">
      <c r="A27" s="268" t="s">
        <v>283</v>
      </c>
      <c r="B27" s="268" t="s">
        <v>1</v>
      </c>
      <c r="C27" s="278">
        <v>5116</v>
      </c>
      <c r="D27" s="278" t="s">
        <v>623</v>
      </c>
      <c r="E27" s="336" t="s">
        <v>2539</v>
      </c>
      <c r="F27" s="341">
        <v>470871.17</v>
      </c>
      <c r="G27" s="337"/>
      <c r="H27" s="341">
        <v>77431.98</v>
      </c>
      <c r="I27" s="342">
        <v>596234.66</v>
      </c>
      <c r="J27" s="342">
        <v>626735.19999999995</v>
      </c>
      <c r="K27" s="343">
        <v>5749</v>
      </c>
      <c r="L27" s="338"/>
      <c r="M27" s="336"/>
      <c r="N27" s="336"/>
      <c r="O27" s="342">
        <v>64780.67</v>
      </c>
      <c r="P27" s="342">
        <v>2920599.11</v>
      </c>
      <c r="Q27" s="344">
        <v>201802.54</v>
      </c>
      <c r="R27" s="339"/>
      <c r="S27" s="339"/>
      <c r="T27" s="344">
        <v>335640</v>
      </c>
      <c r="U27" s="339"/>
      <c r="V27" s="345">
        <v>432352</v>
      </c>
      <c r="W27" s="345">
        <v>140059.57999999999</v>
      </c>
      <c r="X27" s="345">
        <v>35088.959999999999</v>
      </c>
      <c r="Y27" s="340"/>
      <c r="Z27" s="262">
        <f t="shared" si="1"/>
        <v>548303.15</v>
      </c>
      <c r="AA27" s="263">
        <f t="shared" si="2"/>
        <v>5749</v>
      </c>
      <c r="AB27" s="283">
        <f t="shared" si="3"/>
        <v>542554.15</v>
      </c>
      <c r="AC27" s="281">
        <f t="shared" si="4"/>
        <v>537442.54</v>
      </c>
      <c r="AD27" s="282">
        <f t="shared" si="5"/>
        <v>607500.53999999992</v>
      </c>
      <c r="AE27" s="264">
        <f t="shared" si="6"/>
        <v>-70057.999999999884</v>
      </c>
    </row>
    <row r="28" spans="1:31" x14ac:dyDescent="0.2">
      <c r="A28" s="268" t="s">
        <v>283</v>
      </c>
      <c r="B28" s="268" t="s">
        <v>1</v>
      </c>
      <c r="C28" s="278">
        <v>3330</v>
      </c>
      <c r="D28" s="278" t="s">
        <v>624</v>
      </c>
      <c r="E28" s="336" t="s">
        <v>2540</v>
      </c>
      <c r="F28" s="341">
        <v>307294.51</v>
      </c>
      <c r="G28" s="337"/>
      <c r="H28" s="341">
        <v>27379.64</v>
      </c>
      <c r="I28" s="342">
        <v>606897.30000000005</v>
      </c>
      <c r="J28" s="342">
        <v>219045.13</v>
      </c>
      <c r="K28" s="343">
        <v>12836.3</v>
      </c>
      <c r="L28" s="338"/>
      <c r="M28" s="336"/>
      <c r="N28" s="336"/>
      <c r="O28" s="342">
        <v>39324.050000000003</v>
      </c>
      <c r="P28" s="342">
        <v>1187021.07</v>
      </c>
      <c r="Q28" s="344">
        <v>239773.62</v>
      </c>
      <c r="R28" s="339"/>
      <c r="S28" s="339"/>
      <c r="T28" s="344">
        <v>293272</v>
      </c>
      <c r="U28" s="339"/>
      <c r="V28" s="345">
        <v>409840</v>
      </c>
      <c r="W28" s="345">
        <v>84538.41</v>
      </c>
      <c r="X28" s="345">
        <v>37485.32</v>
      </c>
      <c r="Y28" s="340"/>
      <c r="Z28" s="262">
        <f t="shared" si="1"/>
        <v>334674.15000000002</v>
      </c>
      <c r="AA28" s="263">
        <f t="shared" si="2"/>
        <v>12836.3</v>
      </c>
      <c r="AB28" s="283">
        <f t="shared" si="3"/>
        <v>321837.85000000003</v>
      </c>
      <c r="AC28" s="281">
        <f t="shared" si="4"/>
        <v>533045.62</v>
      </c>
      <c r="AD28" s="282">
        <f t="shared" si="5"/>
        <v>531863.73</v>
      </c>
      <c r="AE28" s="264">
        <f t="shared" si="6"/>
        <v>1181.890000000014</v>
      </c>
    </row>
    <row r="29" spans="1:31" x14ac:dyDescent="0.2">
      <c r="A29" s="268" t="s">
        <v>283</v>
      </c>
      <c r="B29" s="268" t="s">
        <v>1</v>
      </c>
      <c r="C29" s="278">
        <v>3774</v>
      </c>
      <c r="D29" s="278" t="s">
        <v>625</v>
      </c>
      <c r="E29" s="336" t="s">
        <v>2541</v>
      </c>
      <c r="F29" s="341">
        <v>488369.2</v>
      </c>
      <c r="G29" s="337"/>
      <c r="H29" s="341">
        <v>68873.259999999995</v>
      </c>
      <c r="I29" s="342">
        <v>450734.21</v>
      </c>
      <c r="J29" s="342">
        <v>259515.47</v>
      </c>
      <c r="K29" s="343">
        <v>20239.95</v>
      </c>
      <c r="L29" s="338"/>
      <c r="M29" s="336"/>
      <c r="N29" s="336"/>
      <c r="O29" s="342">
        <v>53413.25</v>
      </c>
      <c r="P29" s="342">
        <v>2650223.29</v>
      </c>
      <c r="Q29" s="344">
        <v>179209.83</v>
      </c>
      <c r="R29" s="344">
        <v>105000</v>
      </c>
      <c r="S29" s="339"/>
      <c r="T29" s="344">
        <v>282344.40000000002</v>
      </c>
      <c r="U29" s="339"/>
      <c r="V29" s="345">
        <v>354714.4</v>
      </c>
      <c r="W29" s="345">
        <v>111724.48</v>
      </c>
      <c r="X29" s="345">
        <v>47194</v>
      </c>
      <c r="Y29" s="340"/>
      <c r="Z29" s="262">
        <f t="shared" si="1"/>
        <v>557242.46</v>
      </c>
      <c r="AA29" s="263">
        <f t="shared" si="2"/>
        <v>20239.95</v>
      </c>
      <c r="AB29" s="283">
        <f t="shared" si="3"/>
        <v>537002.51</v>
      </c>
      <c r="AC29" s="281">
        <f t="shared" si="4"/>
        <v>566554.23</v>
      </c>
      <c r="AD29" s="282">
        <f t="shared" si="5"/>
        <v>513632.88</v>
      </c>
      <c r="AE29" s="264">
        <f t="shared" si="6"/>
        <v>52921.349999999977</v>
      </c>
    </row>
    <row r="30" spans="1:31" x14ac:dyDescent="0.2">
      <c r="A30" s="268" t="s">
        <v>283</v>
      </c>
      <c r="B30" s="268" t="s">
        <v>1</v>
      </c>
      <c r="C30" s="278">
        <v>2996</v>
      </c>
      <c r="D30" s="278" t="s">
        <v>626</v>
      </c>
      <c r="E30" s="336" t="s">
        <v>2542</v>
      </c>
      <c r="F30" s="341">
        <v>230053.27</v>
      </c>
      <c r="G30" s="337"/>
      <c r="H30" s="341">
        <v>108561.86</v>
      </c>
      <c r="I30" s="342">
        <v>1781480.61</v>
      </c>
      <c r="J30" s="342">
        <v>196614.25</v>
      </c>
      <c r="K30" s="343">
        <v>24900</v>
      </c>
      <c r="L30" s="338"/>
      <c r="M30" s="336"/>
      <c r="N30" s="336"/>
      <c r="O30" s="342">
        <v>40020.28</v>
      </c>
      <c r="P30" s="342">
        <v>1714501.17</v>
      </c>
      <c r="Q30" s="344">
        <v>145778.78</v>
      </c>
      <c r="R30" s="344">
        <v>110000</v>
      </c>
      <c r="S30" s="339"/>
      <c r="T30" s="344">
        <v>142640</v>
      </c>
      <c r="U30" s="339"/>
      <c r="V30" s="345">
        <v>207140</v>
      </c>
      <c r="W30" s="345">
        <v>83417.740000000005</v>
      </c>
      <c r="X30" s="345">
        <v>46901.02</v>
      </c>
      <c r="Y30" s="340"/>
      <c r="Z30" s="262">
        <f t="shared" si="1"/>
        <v>338615.13</v>
      </c>
      <c r="AA30" s="263">
        <f t="shared" si="2"/>
        <v>24900</v>
      </c>
      <c r="AB30" s="283">
        <f t="shared" si="3"/>
        <v>313715.13</v>
      </c>
      <c r="AC30" s="281">
        <f t="shared" si="4"/>
        <v>398418.78</v>
      </c>
      <c r="AD30" s="282">
        <f t="shared" si="5"/>
        <v>337458.76</v>
      </c>
      <c r="AE30" s="264">
        <f t="shared" si="6"/>
        <v>60960.020000000019</v>
      </c>
    </row>
    <row r="31" spans="1:31" x14ac:dyDescent="0.2">
      <c r="A31" s="268" t="s">
        <v>283</v>
      </c>
      <c r="B31" s="268" t="s">
        <v>1</v>
      </c>
      <c r="C31" s="278">
        <v>6600</v>
      </c>
      <c r="D31" s="278" t="s">
        <v>627</v>
      </c>
      <c r="E31" s="336" t="s">
        <v>2543</v>
      </c>
      <c r="F31" s="341">
        <v>439859.31</v>
      </c>
      <c r="G31" s="337"/>
      <c r="H31" s="341">
        <v>51575.63</v>
      </c>
      <c r="I31" s="342">
        <v>794749.97</v>
      </c>
      <c r="J31" s="342">
        <v>543408.81999999995</v>
      </c>
      <c r="K31" s="343">
        <v>28310.5</v>
      </c>
      <c r="L31" s="338"/>
      <c r="M31" s="336"/>
      <c r="N31" s="336"/>
      <c r="O31" s="342">
        <v>57370.17</v>
      </c>
      <c r="P31" s="342">
        <v>2482860.59</v>
      </c>
      <c r="Q31" s="344">
        <v>91858.57</v>
      </c>
      <c r="R31" s="339"/>
      <c r="S31" s="344">
        <v>1158.3</v>
      </c>
      <c r="T31" s="344">
        <v>285493</v>
      </c>
      <c r="U31" s="339"/>
      <c r="V31" s="345">
        <v>389163</v>
      </c>
      <c r="W31" s="345">
        <v>108277.35</v>
      </c>
      <c r="X31" s="345">
        <v>52235.02</v>
      </c>
      <c r="Y31" s="340"/>
      <c r="Z31" s="262">
        <f t="shared" si="1"/>
        <v>491434.94</v>
      </c>
      <c r="AA31" s="263">
        <f t="shared" si="2"/>
        <v>28310.5</v>
      </c>
      <c r="AB31" s="283">
        <f t="shared" si="3"/>
        <v>463124.44</v>
      </c>
      <c r="AC31" s="281">
        <f t="shared" si="4"/>
        <v>378509.87</v>
      </c>
      <c r="AD31" s="282">
        <f t="shared" si="5"/>
        <v>549675.37</v>
      </c>
      <c r="AE31" s="264">
        <f t="shared" si="6"/>
        <v>-171165.5</v>
      </c>
    </row>
    <row r="32" spans="1:31" x14ac:dyDescent="0.2">
      <c r="A32" s="268" t="s">
        <v>283</v>
      </c>
      <c r="B32" s="268" t="s">
        <v>1</v>
      </c>
      <c r="C32" s="278">
        <v>2814</v>
      </c>
      <c r="D32" s="278" t="s">
        <v>628</v>
      </c>
      <c r="E32" s="336" t="s">
        <v>2544</v>
      </c>
      <c r="F32" s="341">
        <v>64005.09</v>
      </c>
      <c r="G32" s="337"/>
      <c r="H32" s="341">
        <v>33829.120000000003</v>
      </c>
      <c r="I32" s="342">
        <v>505066.43</v>
      </c>
      <c r="J32" s="342">
        <v>217923.37</v>
      </c>
      <c r="K32" s="343">
        <v>22200</v>
      </c>
      <c r="L32" s="338"/>
      <c r="M32" s="336"/>
      <c r="N32" s="336"/>
      <c r="O32" s="342">
        <v>31119.01</v>
      </c>
      <c r="P32" s="342">
        <v>2102364.12</v>
      </c>
      <c r="Q32" s="344">
        <v>144327.66</v>
      </c>
      <c r="R32" s="339"/>
      <c r="S32" s="339"/>
      <c r="T32" s="344">
        <v>204171.6</v>
      </c>
      <c r="U32" s="339"/>
      <c r="V32" s="345">
        <v>258122.6</v>
      </c>
      <c r="W32" s="345">
        <v>84395.27</v>
      </c>
      <c r="X32" s="345">
        <v>26585.759999999998</v>
      </c>
      <c r="Y32" s="340"/>
      <c r="Z32" s="262">
        <f t="shared" si="1"/>
        <v>97834.209999999992</v>
      </c>
      <c r="AA32" s="263">
        <f t="shared" si="2"/>
        <v>22200</v>
      </c>
      <c r="AB32" s="283">
        <f t="shared" si="3"/>
        <v>75634.209999999992</v>
      </c>
      <c r="AC32" s="281">
        <f t="shared" si="4"/>
        <v>348499.26</v>
      </c>
      <c r="AD32" s="282">
        <f t="shared" si="5"/>
        <v>369103.63</v>
      </c>
      <c r="AE32" s="264">
        <f t="shared" si="6"/>
        <v>-20604.369999999995</v>
      </c>
    </row>
    <row r="33" spans="1:31" x14ac:dyDescent="0.2">
      <c r="A33" s="268" t="s">
        <v>283</v>
      </c>
      <c r="B33" s="268" t="s">
        <v>1</v>
      </c>
      <c r="C33" s="278">
        <v>5791</v>
      </c>
      <c r="D33" s="278" t="s">
        <v>629</v>
      </c>
      <c r="E33" s="336" t="s">
        <v>2545</v>
      </c>
      <c r="F33" s="341">
        <v>30103.48</v>
      </c>
      <c r="G33" s="337"/>
      <c r="H33" s="341">
        <v>65049.32</v>
      </c>
      <c r="I33" s="342">
        <v>578845.93000000005</v>
      </c>
      <c r="J33" s="342">
        <v>760680.12</v>
      </c>
      <c r="K33" s="343">
        <v>29316.12</v>
      </c>
      <c r="L33" s="343">
        <v>0</v>
      </c>
      <c r="M33" s="336"/>
      <c r="N33" s="336"/>
      <c r="O33" s="342">
        <v>56119.76</v>
      </c>
      <c r="P33" s="342">
        <v>923152.19</v>
      </c>
      <c r="Q33" s="344">
        <v>261989.08</v>
      </c>
      <c r="R33" s="339"/>
      <c r="S33" s="339"/>
      <c r="T33" s="344">
        <v>311836</v>
      </c>
      <c r="U33" s="339"/>
      <c r="V33" s="345">
        <v>425795.92</v>
      </c>
      <c r="W33" s="345">
        <v>213673.86</v>
      </c>
      <c r="X33" s="345">
        <v>30410.14</v>
      </c>
      <c r="Y33" s="340"/>
      <c r="Z33" s="262">
        <f t="shared" si="1"/>
        <v>95152.8</v>
      </c>
      <c r="AA33" s="263">
        <f t="shared" si="2"/>
        <v>29316.12</v>
      </c>
      <c r="AB33" s="283">
        <f t="shared" si="3"/>
        <v>65836.680000000008</v>
      </c>
      <c r="AC33" s="281">
        <f t="shared" si="4"/>
        <v>573825.07999999996</v>
      </c>
      <c r="AD33" s="282">
        <f t="shared" si="5"/>
        <v>669879.92000000004</v>
      </c>
      <c r="AE33" s="264">
        <f t="shared" si="6"/>
        <v>-96054.840000000084</v>
      </c>
    </row>
    <row r="34" spans="1:31" x14ac:dyDescent="0.2">
      <c r="A34" s="268" t="s">
        <v>283</v>
      </c>
      <c r="B34" s="268" t="s">
        <v>1</v>
      </c>
      <c r="C34" s="278">
        <v>5865</v>
      </c>
      <c r="D34" s="278" t="s">
        <v>630</v>
      </c>
      <c r="E34" s="336" t="s">
        <v>2546</v>
      </c>
      <c r="F34" s="341">
        <v>355609.86</v>
      </c>
      <c r="G34" s="337"/>
      <c r="H34" s="341">
        <v>70280.27</v>
      </c>
      <c r="I34" s="342">
        <v>1208796.6000000001</v>
      </c>
      <c r="J34" s="342">
        <v>535984.03</v>
      </c>
      <c r="K34" s="343">
        <v>27031.3</v>
      </c>
      <c r="L34" s="338"/>
      <c r="M34" s="336"/>
      <c r="N34" s="336"/>
      <c r="O34" s="342">
        <v>87752.12</v>
      </c>
      <c r="P34" s="342">
        <v>2548141.21</v>
      </c>
      <c r="Q34" s="344">
        <v>177238.34</v>
      </c>
      <c r="R34" s="339"/>
      <c r="S34" s="339"/>
      <c r="T34" s="344">
        <v>388528</v>
      </c>
      <c r="U34" s="339"/>
      <c r="V34" s="345">
        <v>479820</v>
      </c>
      <c r="W34" s="345">
        <v>133144.07999999999</v>
      </c>
      <c r="X34" s="345">
        <v>52949.18</v>
      </c>
      <c r="Y34" s="340"/>
      <c r="Z34" s="262">
        <f t="shared" si="1"/>
        <v>425890.13</v>
      </c>
      <c r="AA34" s="263">
        <f t="shared" si="2"/>
        <v>27031.3</v>
      </c>
      <c r="AB34" s="283">
        <f t="shared" si="3"/>
        <v>398858.83</v>
      </c>
      <c r="AC34" s="281">
        <f t="shared" si="4"/>
        <v>565766.34</v>
      </c>
      <c r="AD34" s="282">
        <f t="shared" si="5"/>
        <v>665913.26</v>
      </c>
      <c r="AE34" s="264">
        <f t="shared" si="6"/>
        <v>-100146.92000000004</v>
      </c>
    </row>
    <row r="35" spans="1:31" x14ac:dyDescent="0.2">
      <c r="A35" s="268" t="s">
        <v>283</v>
      </c>
      <c r="B35" s="268" t="s">
        <v>1</v>
      </c>
      <c r="C35" s="278">
        <v>4329</v>
      </c>
      <c r="D35" s="278" t="s">
        <v>631</v>
      </c>
      <c r="E35" s="336" t="s">
        <v>2599</v>
      </c>
      <c r="F35" s="341">
        <v>231293.03</v>
      </c>
      <c r="G35" s="337"/>
      <c r="H35" s="341">
        <v>138567.14000000001</v>
      </c>
      <c r="I35" s="342">
        <v>374784.87</v>
      </c>
      <c r="J35" s="342">
        <v>538642.18000000005</v>
      </c>
      <c r="K35" s="343">
        <v>-2400</v>
      </c>
      <c r="L35" s="338"/>
      <c r="M35" s="336"/>
      <c r="N35" s="336"/>
      <c r="O35" s="342">
        <v>-369882.39</v>
      </c>
      <c r="P35" s="342">
        <v>1650244.41</v>
      </c>
      <c r="Q35" s="344">
        <v>199826.67</v>
      </c>
      <c r="R35" s="339"/>
      <c r="S35" s="339"/>
      <c r="T35" s="344">
        <v>198016</v>
      </c>
      <c r="U35" s="339"/>
      <c r="V35" s="345">
        <v>250390</v>
      </c>
      <c r="W35" s="345">
        <v>94121.21</v>
      </c>
      <c r="X35" s="345">
        <v>33359.620000000003</v>
      </c>
      <c r="Y35" s="340"/>
      <c r="Z35" s="262">
        <f t="shared" si="1"/>
        <v>369860.17000000004</v>
      </c>
      <c r="AA35" s="263">
        <f t="shared" si="2"/>
        <v>-2400</v>
      </c>
      <c r="AB35" s="283">
        <f t="shared" si="3"/>
        <v>372260.17000000004</v>
      </c>
      <c r="AC35" s="281">
        <f t="shared" si="4"/>
        <v>397842.67000000004</v>
      </c>
      <c r="AD35" s="282">
        <f t="shared" si="5"/>
        <v>377870.83</v>
      </c>
      <c r="AE35" s="264">
        <f t="shared" si="6"/>
        <v>19971.840000000026</v>
      </c>
    </row>
    <row r="36" spans="1:31" x14ac:dyDescent="0.2">
      <c r="A36" s="268" t="s">
        <v>286</v>
      </c>
      <c r="B36" s="268" t="s">
        <v>2</v>
      </c>
      <c r="C36" s="278">
        <v>1955</v>
      </c>
      <c r="D36" s="278" t="s">
        <v>632</v>
      </c>
      <c r="E36" s="336" t="s">
        <v>2547</v>
      </c>
      <c r="F36" s="341">
        <v>294374.34999999998</v>
      </c>
      <c r="G36" s="337"/>
      <c r="H36" s="341">
        <v>26492.55</v>
      </c>
      <c r="I36" s="342">
        <v>62010.74</v>
      </c>
      <c r="J36" s="342">
        <v>334143.35999999999</v>
      </c>
      <c r="K36" s="343">
        <v>12500</v>
      </c>
      <c r="L36" s="338"/>
      <c r="M36" s="336"/>
      <c r="N36" s="336"/>
      <c r="O36" s="336"/>
      <c r="P36" s="342">
        <v>1948644.79</v>
      </c>
      <c r="Q36" s="344">
        <v>25343.74</v>
      </c>
      <c r="R36" s="344">
        <v>45000</v>
      </c>
      <c r="S36" s="339"/>
      <c r="T36" s="339"/>
      <c r="U36" s="339"/>
      <c r="V36" s="345">
        <v>29940</v>
      </c>
      <c r="W36" s="345">
        <v>54160.44</v>
      </c>
      <c r="X36" s="345">
        <v>11326.8</v>
      </c>
      <c r="Y36" s="340"/>
      <c r="Z36" s="262">
        <f t="shared" si="1"/>
        <v>320866.89999999997</v>
      </c>
      <c r="AA36" s="263">
        <f t="shared" si="2"/>
        <v>12500</v>
      </c>
      <c r="AB36" s="283">
        <f t="shared" si="3"/>
        <v>308366.89999999997</v>
      </c>
      <c r="AC36" s="281">
        <f t="shared" si="4"/>
        <v>70343.740000000005</v>
      </c>
      <c r="AD36" s="282">
        <f t="shared" si="5"/>
        <v>95427.24</v>
      </c>
      <c r="AE36" s="264">
        <f t="shared" si="6"/>
        <v>-25083.5</v>
      </c>
    </row>
    <row r="37" spans="1:31" x14ac:dyDescent="0.2">
      <c r="A37" s="268" t="s">
        <v>286</v>
      </c>
      <c r="B37" s="268" t="s">
        <v>2</v>
      </c>
      <c r="C37" s="278">
        <v>4228</v>
      </c>
      <c r="D37" s="278" t="s">
        <v>633</v>
      </c>
      <c r="E37" s="336" t="s">
        <v>2548</v>
      </c>
      <c r="F37" s="341">
        <v>539319.43000000005</v>
      </c>
      <c r="G37" s="337"/>
      <c r="H37" s="341">
        <v>89974.01</v>
      </c>
      <c r="I37" s="342">
        <v>139259.63</v>
      </c>
      <c r="J37" s="342">
        <v>903694.27</v>
      </c>
      <c r="K37" s="343">
        <v>28550</v>
      </c>
      <c r="L37" s="338"/>
      <c r="M37" s="336"/>
      <c r="N37" s="336"/>
      <c r="O37" s="336"/>
      <c r="P37" s="342">
        <v>2125603</v>
      </c>
      <c r="Q37" s="344">
        <v>111674.66</v>
      </c>
      <c r="R37" s="344">
        <v>20000</v>
      </c>
      <c r="S37" s="339"/>
      <c r="T37" s="339"/>
      <c r="U37" s="339"/>
      <c r="V37" s="345">
        <v>91980</v>
      </c>
      <c r="W37" s="345">
        <v>111530.93</v>
      </c>
      <c r="X37" s="345">
        <v>6488.2</v>
      </c>
      <c r="Y37" s="340"/>
      <c r="Z37" s="262">
        <f t="shared" si="1"/>
        <v>629293.44000000006</v>
      </c>
      <c r="AA37" s="263">
        <f t="shared" si="2"/>
        <v>28550</v>
      </c>
      <c r="AB37" s="283">
        <f t="shared" si="3"/>
        <v>600743.44000000006</v>
      </c>
      <c r="AC37" s="281">
        <f t="shared" si="4"/>
        <v>131674.66</v>
      </c>
      <c r="AD37" s="282">
        <f t="shared" si="5"/>
        <v>209999.13</v>
      </c>
      <c r="AE37" s="264">
        <f t="shared" si="6"/>
        <v>-78324.47</v>
      </c>
    </row>
    <row r="38" spans="1:31" x14ac:dyDescent="0.2">
      <c r="A38" s="268" t="s">
        <v>286</v>
      </c>
      <c r="B38" s="268" t="s">
        <v>2</v>
      </c>
      <c r="C38" s="278">
        <v>1245</v>
      </c>
      <c r="D38" s="278" t="s">
        <v>634</v>
      </c>
      <c r="E38" s="336" t="s">
        <v>2549</v>
      </c>
      <c r="F38" s="341">
        <v>248382.36</v>
      </c>
      <c r="G38" s="337"/>
      <c r="H38" s="341">
        <v>32396.18</v>
      </c>
      <c r="I38" s="342">
        <v>92448.76</v>
      </c>
      <c r="J38" s="342">
        <v>311250.67</v>
      </c>
      <c r="K38" s="343">
        <v>2000</v>
      </c>
      <c r="L38" s="338"/>
      <c r="M38" s="336"/>
      <c r="N38" s="336"/>
      <c r="O38" s="336"/>
      <c r="P38" s="342">
        <v>1917883.16</v>
      </c>
      <c r="Q38" s="344">
        <v>11740.4</v>
      </c>
      <c r="R38" s="339"/>
      <c r="S38" s="339"/>
      <c r="T38" s="339"/>
      <c r="U38" s="339"/>
      <c r="V38" s="345">
        <v>88929</v>
      </c>
      <c r="W38" s="345">
        <v>36347.94</v>
      </c>
      <c r="X38" s="345">
        <v>19347.16</v>
      </c>
      <c r="Y38" s="340"/>
      <c r="Z38" s="262">
        <f t="shared" si="1"/>
        <v>280778.53999999998</v>
      </c>
      <c r="AA38" s="263">
        <f t="shared" si="2"/>
        <v>2000</v>
      </c>
      <c r="AB38" s="283">
        <f t="shared" si="3"/>
        <v>278778.53999999998</v>
      </c>
      <c r="AC38" s="281">
        <f t="shared" si="4"/>
        <v>11740.4</v>
      </c>
      <c r="AD38" s="282">
        <f t="shared" si="5"/>
        <v>144624.1</v>
      </c>
      <c r="AE38" s="264">
        <f t="shared" si="6"/>
        <v>-132883.70000000001</v>
      </c>
    </row>
    <row r="39" spans="1:31" x14ac:dyDescent="0.2">
      <c r="A39" s="268" t="s">
        <v>286</v>
      </c>
      <c r="B39" s="268" t="s">
        <v>2</v>
      </c>
      <c r="C39" s="278">
        <v>5421</v>
      </c>
      <c r="D39" s="278" t="s">
        <v>635</v>
      </c>
      <c r="E39" s="336" t="s">
        <v>2550</v>
      </c>
      <c r="F39" s="341">
        <v>873337.25</v>
      </c>
      <c r="G39" s="337"/>
      <c r="H39" s="341">
        <v>119853.86</v>
      </c>
      <c r="I39" s="342">
        <v>218130.76</v>
      </c>
      <c r="J39" s="342">
        <v>1074975</v>
      </c>
      <c r="K39" s="343">
        <v>28160</v>
      </c>
      <c r="L39" s="338"/>
      <c r="M39" s="336"/>
      <c r="N39" s="336"/>
      <c r="O39" s="336"/>
      <c r="P39" s="342">
        <v>2205072.4900000002</v>
      </c>
      <c r="Q39" s="344">
        <v>66719.41</v>
      </c>
      <c r="R39" s="339"/>
      <c r="S39" s="339"/>
      <c r="T39" s="339"/>
      <c r="U39" s="344">
        <v>3000</v>
      </c>
      <c r="V39" s="345">
        <v>60446.5</v>
      </c>
      <c r="W39" s="345">
        <v>87244.18</v>
      </c>
      <c r="X39" s="345">
        <v>35000.36</v>
      </c>
      <c r="Y39" s="340"/>
      <c r="Z39" s="262">
        <f t="shared" si="1"/>
        <v>993191.11</v>
      </c>
      <c r="AA39" s="263">
        <f t="shared" si="2"/>
        <v>28160</v>
      </c>
      <c r="AB39" s="283">
        <f t="shared" si="3"/>
        <v>965031.11</v>
      </c>
      <c r="AC39" s="281">
        <f t="shared" si="4"/>
        <v>69719.41</v>
      </c>
      <c r="AD39" s="282">
        <f t="shared" si="5"/>
        <v>182691.03999999998</v>
      </c>
      <c r="AE39" s="264">
        <f t="shared" si="6"/>
        <v>-112971.62999999998</v>
      </c>
    </row>
    <row r="40" spans="1:31" x14ac:dyDescent="0.2">
      <c r="A40" s="268" t="s">
        <v>286</v>
      </c>
      <c r="B40" s="268" t="s">
        <v>2</v>
      </c>
      <c r="C40" s="278">
        <v>3481</v>
      </c>
      <c r="D40" s="278" t="s">
        <v>636</v>
      </c>
      <c r="E40" s="336" t="s">
        <v>2551</v>
      </c>
      <c r="F40" s="341">
        <v>700008.92</v>
      </c>
      <c r="G40" s="337"/>
      <c r="H40" s="341">
        <v>118499.37</v>
      </c>
      <c r="I40" s="342">
        <v>2159749.54</v>
      </c>
      <c r="J40" s="342">
        <v>666312.57999999996</v>
      </c>
      <c r="K40" s="343">
        <v>28547.42</v>
      </c>
      <c r="L40" s="338"/>
      <c r="M40" s="336"/>
      <c r="N40" s="336"/>
      <c r="O40" s="336"/>
      <c r="P40" s="342">
        <v>1879861.02</v>
      </c>
      <c r="Q40" s="344">
        <v>68872.87</v>
      </c>
      <c r="R40" s="339"/>
      <c r="S40" s="339"/>
      <c r="T40" s="339"/>
      <c r="U40" s="339"/>
      <c r="V40" s="345">
        <v>111484</v>
      </c>
      <c r="W40" s="345">
        <v>94168.18</v>
      </c>
      <c r="X40" s="345">
        <v>21848.34</v>
      </c>
      <c r="Y40" s="345">
        <v>38350</v>
      </c>
      <c r="Z40" s="262">
        <f t="shared" si="1"/>
        <v>818508.29</v>
      </c>
      <c r="AA40" s="263">
        <f t="shared" si="2"/>
        <v>28547.42</v>
      </c>
      <c r="AB40" s="283">
        <f t="shared" si="3"/>
        <v>789960.87</v>
      </c>
      <c r="AC40" s="281">
        <f t="shared" si="4"/>
        <v>68872.87</v>
      </c>
      <c r="AD40" s="282">
        <f t="shared" si="5"/>
        <v>265850.52</v>
      </c>
      <c r="AE40" s="264">
        <f t="shared" si="6"/>
        <v>-196977.65000000002</v>
      </c>
    </row>
    <row r="41" spans="1:31" x14ac:dyDescent="0.2">
      <c r="A41" s="268" t="s">
        <v>286</v>
      </c>
      <c r="B41" s="268" t="s">
        <v>2</v>
      </c>
      <c r="C41" s="278">
        <v>3499</v>
      </c>
      <c r="D41" s="278" t="s">
        <v>637</v>
      </c>
      <c r="E41" s="336" t="s">
        <v>2552</v>
      </c>
      <c r="F41" s="341">
        <v>755653.12</v>
      </c>
      <c r="G41" s="337"/>
      <c r="H41" s="341">
        <v>99351.31</v>
      </c>
      <c r="I41" s="342">
        <v>618570.39</v>
      </c>
      <c r="J41" s="342">
        <v>544818.37</v>
      </c>
      <c r="K41" s="338"/>
      <c r="L41" s="338"/>
      <c r="M41" s="336"/>
      <c r="N41" s="336"/>
      <c r="O41" s="336"/>
      <c r="P41" s="342">
        <v>3832429.73</v>
      </c>
      <c r="Q41" s="344">
        <v>294141.62</v>
      </c>
      <c r="R41" s="344">
        <v>30000</v>
      </c>
      <c r="S41" s="339"/>
      <c r="T41" s="339"/>
      <c r="U41" s="339"/>
      <c r="V41" s="345">
        <v>117542</v>
      </c>
      <c r="W41" s="345">
        <v>62496.32</v>
      </c>
      <c r="X41" s="345">
        <v>22310.22</v>
      </c>
      <c r="Y41" s="340"/>
      <c r="Z41" s="262">
        <f t="shared" si="1"/>
        <v>855004.42999999993</v>
      </c>
      <c r="AA41" s="263">
        <f t="shared" si="2"/>
        <v>0</v>
      </c>
      <c r="AB41" s="283">
        <f t="shared" si="3"/>
        <v>855004.42999999993</v>
      </c>
      <c r="AC41" s="281">
        <f t="shared" si="4"/>
        <v>324141.62</v>
      </c>
      <c r="AD41" s="282">
        <f t="shared" si="5"/>
        <v>202348.54</v>
      </c>
      <c r="AE41" s="264">
        <f t="shared" si="6"/>
        <v>121793.07999999999</v>
      </c>
    </row>
    <row r="42" spans="1:31" x14ac:dyDescent="0.2">
      <c r="A42" s="268" t="s">
        <v>286</v>
      </c>
      <c r="B42" s="268" t="s">
        <v>2</v>
      </c>
      <c r="C42" s="278">
        <v>1888</v>
      </c>
      <c r="D42" s="278" t="s">
        <v>638</v>
      </c>
      <c r="E42" s="336" t="s">
        <v>2553</v>
      </c>
      <c r="F42" s="341">
        <v>300542.53999999998</v>
      </c>
      <c r="G42" s="337"/>
      <c r="H42" s="341">
        <v>63460.68</v>
      </c>
      <c r="I42" s="342">
        <v>143614.93</v>
      </c>
      <c r="J42" s="342">
        <v>1584929.18</v>
      </c>
      <c r="K42" s="343">
        <v>26450</v>
      </c>
      <c r="L42" s="338"/>
      <c r="M42" s="336"/>
      <c r="N42" s="336"/>
      <c r="O42" s="336"/>
      <c r="P42" s="342">
        <v>1975418.72</v>
      </c>
      <c r="Q42" s="344">
        <v>40392.720000000001</v>
      </c>
      <c r="R42" s="339"/>
      <c r="S42" s="339"/>
      <c r="T42" s="344">
        <v>125940</v>
      </c>
      <c r="U42" s="339"/>
      <c r="V42" s="345">
        <v>218782</v>
      </c>
      <c r="W42" s="345">
        <v>66306.11</v>
      </c>
      <c r="X42" s="345">
        <v>33117.040000000001</v>
      </c>
      <c r="Y42" s="340"/>
      <c r="Z42" s="262">
        <f t="shared" si="1"/>
        <v>364003.22</v>
      </c>
      <c r="AA42" s="263">
        <f t="shared" si="2"/>
        <v>26450</v>
      </c>
      <c r="AB42" s="283">
        <f t="shared" si="3"/>
        <v>337553.22</v>
      </c>
      <c r="AC42" s="281">
        <f t="shared" si="4"/>
        <v>166332.72</v>
      </c>
      <c r="AD42" s="282">
        <f t="shared" si="5"/>
        <v>318205.14999999997</v>
      </c>
      <c r="AE42" s="264">
        <f t="shared" si="6"/>
        <v>-151872.42999999996</v>
      </c>
    </row>
    <row r="43" spans="1:31" x14ac:dyDescent="0.2">
      <c r="A43" s="268" t="s">
        <v>286</v>
      </c>
      <c r="B43" s="268" t="s">
        <v>2</v>
      </c>
      <c r="C43" s="278">
        <v>1651</v>
      </c>
      <c r="D43" s="278" t="s">
        <v>639</v>
      </c>
      <c r="E43" s="336" t="s">
        <v>2554</v>
      </c>
      <c r="F43" s="341">
        <v>324746.78999999998</v>
      </c>
      <c r="G43" s="337"/>
      <c r="H43" s="341">
        <v>54509.91</v>
      </c>
      <c r="I43" s="342">
        <v>625288.76</v>
      </c>
      <c r="J43" s="342">
        <v>130222.8</v>
      </c>
      <c r="K43" s="343">
        <v>17550</v>
      </c>
      <c r="L43" s="338"/>
      <c r="M43" s="336"/>
      <c r="N43" s="336"/>
      <c r="O43" s="336"/>
      <c r="P43" s="342">
        <v>1580455.21</v>
      </c>
      <c r="Q43" s="344">
        <v>11547.43</v>
      </c>
      <c r="R43" s="339"/>
      <c r="S43" s="339"/>
      <c r="T43" s="339"/>
      <c r="U43" s="339"/>
      <c r="V43" s="345">
        <v>56890</v>
      </c>
      <c r="W43" s="345">
        <v>51542.49</v>
      </c>
      <c r="X43" s="345">
        <v>9778.68</v>
      </c>
      <c r="Y43" s="340"/>
      <c r="Z43" s="262">
        <f t="shared" si="1"/>
        <v>379256.69999999995</v>
      </c>
      <c r="AA43" s="263">
        <f t="shared" si="2"/>
        <v>17550</v>
      </c>
      <c r="AB43" s="283">
        <f t="shared" si="3"/>
        <v>361706.69999999995</v>
      </c>
      <c r="AC43" s="281">
        <f t="shared" si="4"/>
        <v>11547.43</v>
      </c>
      <c r="AD43" s="282">
        <f t="shared" si="5"/>
        <v>118211.16999999998</v>
      </c>
      <c r="AE43" s="264">
        <f t="shared" si="6"/>
        <v>-106663.73999999999</v>
      </c>
    </row>
    <row r="44" spans="1:31" x14ac:dyDescent="0.2">
      <c r="A44" s="268" t="s">
        <v>286</v>
      </c>
      <c r="B44" s="268" t="s">
        <v>2</v>
      </c>
      <c r="C44" s="278">
        <v>3959</v>
      </c>
      <c r="D44" s="278" t="s">
        <v>640</v>
      </c>
      <c r="E44" s="336" t="s">
        <v>2555</v>
      </c>
      <c r="F44" s="341">
        <v>759511.5</v>
      </c>
      <c r="G44" s="337"/>
      <c r="H44" s="341">
        <v>72509.759999999995</v>
      </c>
      <c r="I44" s="342">
        <v>402421.24</v>
      </c>
      <c r="J44" s="342">
        <v>620305.67000000004</v>
      </c>
      <c r="K44" s="343">
        <v>58988.25</v>
      </c>
      <c r="L44" s="343">
        <v>0</v>
      </c>
      <c r="M44" s="336"/>
      <c r="N44" s="336"/>
      <c r="O44" s="336"/>
      <c r="P44" s="342">
        <v>2583577.5299999998</v>
      </c>
      <c r="Q44" s="344">
        <v>332553.5</v>
      </c>
      <c r="R44" s="339"/>
      <c r="S44" s="339"/>
      <c r="T44" s="339"/>
      <c r="U44" s="339"/>
      <c r="V44" s="345">
        <v>74422</v>
      </c>
      <c r="W44" s="345">
        <v>135697.82999999999</v>
      </c>
      <c r="X44" s="345">
        <v>33472</v>
      </c>
      <c r="Y44" s="340"/>
      <c r="Z44" s="262">
        <f t="shared" si="1"/>
        <v>832021.26</v>
      </c>
      <c r="AA44" s="263">
        <f t="shared" si="2"/>
        <v>58988.25</v>
      </c>
      <c r="AB44" s="283">
        <f t="shared" si="3"/>
        <v>773033.01</v>
      </c>
      <c r="AC44" s="281">
        <f t="shared" si="4"/>
        <v>332553.5</v>
      </c>
      <c r="AD44" s="282">
        <f t="shared" si="5"/>
        <v>243591.83</v>
      </c>
      <c r="AE44" s="264">
        <f t="shared" si="6"/>
        <v>88961.670000000013</v>
      </c>
    </row>
    <row r="45" spans="1:31" x14ac:dyDescent="0.2">
      <c r="A45" s="268" t="s">
        <v>286</v>
      </c>
      <c r="B45" s="268" t="s">
        <v>2</v>
      </c>
      <c r="C45" s="278">
        <v>2503</v>
      </c>
      <c r="D45" s="278" t="s">
        <v>641</v>
      </c>
      <c r="E45" s="336" t="s">
        <v>2556</v>
      </c>
      <c r="F45" s="341">
        <v>385104.54</v>
      </c>
      <c r="G45" s="337"/>
      <c r="H45" s="341">
        <v>44521.760000000002</v>
      </c>
      <c r="I45" s="342">
        <v>176218.51</v>
      </c>
      <c r="J45" s="342">
        <v>672558.5</v>
      </c>
      <c r="K45" s="343">
        <v>0</v>
      </c>
      <c r="L45" s="338"/>
      <c r="M45" s="336"/>
      <c r="N45" s="336"/>
      <c r="O45" s="336"/>
      <c r="P45" s="342">
        <v>1850667.12</v>
      </c>
      <c r="Q45" s="344">
        <v>43888.89</v>
      </c>
      <c r="R45" s="339"/>
      <c r="S45" s="339"/>
      <c r="T45" s="339"/>
      <c r="U45" s="339"/>
      <c r="V45" s="345">
        <v>42260</v>
      </c>
      <c r="W45" s="345">
        <v>49476.77</v>
      </c>
      <c r="X45" s="345">
        <v>9662.56</v>
      </c>
      <c r="Y45" s="340"/>
      <c r="Z45" s="262">
        <f t="shared" si="1"/>
        <v>429626.3</v>
      </c>
      <c r="AA45" s="263">
        <f t="shared" si="2"/>
        <v>0</v>
      </c>
      <c r="AB45" s="283">
        <f t="shared" si="3"/>
        <v>429626.3</v>
      </c>
      <c r="AC45" s="281">
        <f t="shared" si="4"/>
        <v>43888.89</v>
      </c>
      <c r="AD45" s="282">
        <f t="shared" si="5"/>
        <v>101399.32999999999</v>
      </c>
      <c r="AE45" s="264">
        <f t="shared" si="6"/>
        <v>-57510.439999999988</v>
      </c>
    </row>
    <row r="46" spans="1:31" x14ac:dyDescent="0.2">
      <c r="A46" s="268" t="s">
        <v>286</v>
      </c>
      <c r="B46" s="268" t="s">
        <v>2</v>
      </c>
      <c r="C46" s="278">
        <v>3619</v>
      </c>
      <c r="D46" s="278" t="s">
        <v>642</v>
      </c>
      <c r="E46" s="336" t="s">
        <v>2557</v>
      </c>
      <c r="F46" s="341">
        <v>54605.57</v>
      </c>
      <c r="G46" s="337"/>
      <c r="H46" s="341">
        <v>60449.18</v>
      </c>
      <c r="I46" s="342">
        <v>261662.5</v>
      </c>
      <c r="J46" s="342">
        <v>414948.92</v>
      </c>
      <c r="K46" s="343">
        <v>49200</v>
      </c>
      <c r="L46" s="338"/>
      <c r="M46" s="336"/>
      <c r="N46" s="336"/>
      <c r="O46" s="336"/>
      <c r="P46" s="342">
        <v>3139393.79</v>
      </c>
      <c r="Q46" s="344">
        <v>84703.02</v>
      </c>
      <c r="R46" s="339"/>
      <c r="S46" s="339"/>
      <c r="T46" s="339"/>
      <c r="U46" s="339"/>
      <c r="V46" s="345">
        <v>107212</v>
      </c>
      <c r="W46" s="345">
        <v>141701.07999999999</v>
      </c>
      <c r="X46" s="345">
        <v>21676.560000000001</v>
      </c>
      <c r="Y46" s="340"/>
      <c r="Z46" s="262">
        <f t="shared" si="1"/>
        <v>115054.75</v>
      </c>
      <c r="AA46" s="263">
        <f t="shared" si="2"/>
        <v>49200</v>
      </c>
      <c r="AB46" s="283">
        <f t="shared" si="3"/>
        <v>65854.75</v>
      </c>
      <c r="AC46" s="281">
        <f t="shared" si="4"/>
        <v>84703.02</v>
      </c>
      <c r="AD46" s="282">
        <f t="shared" si="5"/>
        <v>270589.64</v>
      </c>
      <c r="AE46" s="264">
        <f t="shared" si="6"/>
        <v>-185886.62</v>
      </c>
    </row>
    <row r="47" spans="1:31" x14ac:dyDescent="0.2">
      <c r="A47" s="268" t="s">
        <v>286</v>
      </c>
      <c r="B47" s="268" t="s">
        <v>2</v>
      </c>
      <c r="C47" s="278">
        <v>2593</v>
      </c>
      <c r="D47" s="278" t="s">
        <v>643</v>
      </c>
      <c r="E47" s="336" t="s">
        <v>2558</v>
      </c>
      <c r="F47" s="341">
        <v>153930.87</v>
      </c>
      <c r="G47" s="337"/>
      <c r="H47" s="341">
        <v>39129.29</v>
      </c>
      <c r="I47" s="342">
        <v>169281.6</v>
      </c>
      <c r="J47" s="342">
        <v>875620.21</v>
      </c>
      <c r="K47" s="338"/>
      <c r="L47" s="338"/>
      <c r="M47" s="336"/>
      <c r="N47" s="336"/>
      <c r="O47" s="336"/>
      <c r="P47" s="342">
        <v>2592803.14</v>
      </c>
      <c r="Q47" s="344">
        <v>31063.119999999999</v>
      </c>
      <c r="R47" s="339"/>
      <c r="S47" s="339"/>
      <c r="T47" s="344">
        <v>126320</v>
      </c>
      <c r="U47" s="339"/>
      <c r="V47" s="345">
        <v>165700</v>
      </c>
      <c r="W47" s="345">
        <v>65439.19</v>
      </c>
      <c r="X47" s="345">
        <v>31889.74</v>
      </c>
      <c r="Y47" s="340"/>
      <c r="Z47" s="262">
        <f t="shared" si="1"/>
        <v>193060.16</v>
      </c>
      <c r="AA47" s="263">
        <f t="shared" si="2"/>
        <v>0</v>
      </c>
      <c r="AB47" s="283">
        <f t="shared" si="3"/>
        <v>193060.16</v>
      </c>
      <c r="AC47" s="281">
        <f t="shared" si="4"/>
        <v>157383.12</v>
      </c>
      <c r="AD47" s="282">
        <f t="shared" si="5"/>
        <v>263028.93</v>
      </c>
      <c r="AE47" s="264">
        <f t="shared" si="6"/>
        <v>-105645.81</v>
      </c>
    </row>
    <row r="48" spans="1:31" x14ac:dyDescent="0.2">
      <c r="A48" s="268" t="s">
        <v>286</v>
      </c>
      <c r="B48" s="268" t="s">
        <v>2</v>
      </c>
      <c r="C48" s="278">
        <v>1622</v>
      </c>
      <c r="D48" s="278" t="s">
        <v>644</v>
      </c>
      <c r="E48" s="336" t="s">
        <v>2559</v>
      </c>
      <c r="F48" s="341">
        <v>463952.83</v>
      </c>
      <c r="G48" s="337"/>
      <c r="H48" s="341">
        <v>86212.1</v>
      </c>
      <c r="I48" s="342">
        <v>-291127.12</v>
      </c>
      <c r="J48" s="342">
        <v>311509.76000000001</v>
      </c>
      <c r="K48" s="343">
        <v>36150</v>
      </c>
      <c r="L48" s="338"/>
      <c r="M48" s="336"/>
      <c r="N48" s="336"/>
      <c r="O48" s="336"/>
      <c r="P48" s="342">
        <v>2213150.63</v>
      </c>
      <c r="Q48" s="344">
        <v>21354.62</v>
      </c>
      <c r="R48" s="339"/>
      <c r="S48" s="339"/>
      <c r="T48" s="344">
        <v>226320</v>
      </c>
      <c r="U48" s="344">
        <v>3000</v>
      </c>
      <c r="V48" s="345">
        <v>243360</v>
      </c>
      <c r="W48" s="345">
        <v>62594.080000000002</v>
      </c>
      <c r="X48" s="345">
        <v>10169.4</v>
      </c>
      <c r="Y48" s="340"/>
      <c r="Z48" s="262">
        <f t="shared" si="1"/>
        <v>550164.93000000005</v>
      </c>
      <c r="AA48" s="263">
        <f t="shared" si="2"/>
        <v>36150</v>
      </c>
      <c r="AB48" s="283">
        <f t="shared" si="3"/>
        <v>514014.93000000005</v>
      </c>
      <c r="AC48" s="281">
        <f t="shared" si="4"/>
        <v>250674.62</v>
      </c>
      <c r="AD48" s="282">
        <f t="shared" si="5"/>
        <v>316123.48000000004</v>
      </c>
      <c r="AE48" s="264">
        <f t="shared" si="6"/>
        <v>-65448.860000000044</v>
      </c>
    </row>
    <row r="49" spans="1:31" x14ac:dyDescent="0.2">
      <c r="A49" s="268" t="s">
        <v>286</v>
      </c>
      <c r="B49" s="268" t="s">
        <v>2</v>
      </c>
      <c r="C49" s="278">
        <v>2164</v>
      </c>
      <c r="D49" s="278" t="s">
        <v>645</v>
      </c>
      <c r="E49" s="336" t="s">
        <v>2560</v>
      </c>
      <c r="F49" s="341">
        <v>231017.74</v>
      </c>
      <c r="G49" s="337"/>
      <c r="H49" s="341">
        <v>37955.620000000003</v>
      </c>
      <c r="I49" s="342">
        <v>1385914.12</v>
      </c>
      <c r="J49" s="342">
        <v>526554.24</v>
      </c>
      <c r="K49" s="343">
        <v>3400</v>
      </c>
      <c r="L49" s="338"/>
      <c r="M49" s="336"/>
      <c r="N49" s="336"/>
      <c r="O49" s="336"/>
      <c r="P49" s="342">
        <v>2118686.35</v>
      </c>
      <c r="Q49" s="344">
        <v>23887.74</v>
      </c>
      <c r="R49" s="339"/>
      <c r="S49" s="339"/>
      <c r="T49" s="339"/>
      <c r="U49" s="339"/>
      <c r="V49" s="345">
        <v>36734</v>
      </c>
      <c r="W49" s="345">
        <v>96436.11</v>
      </c>
      <c r="X49" s="345">
        <v>28342.720000000001</v>
      </c>
      <c r="Y49" s="340"/>
      <c r="Z49" s="262">
        <f t="shared" si="1"/>
        <v>268973.36</v>
      </c>
      <c r="AA49" s="263">
        <f t="shared" si="2"/>
        <v>3400</v>
      </c>
      <c r="AB49" s="283">
        <f t="shared" si="3"/>
        <v>265573.36</v>
      </c>
      <c r="AC49" s="281">
        <f t="shared" si="4"/>
        <v>23887.74</v>
      </c>
      <c r="AD49" s="282">
        <f t="shared" si="5"/>
        <v>161512.82999999999</v>
      </c>
      <c r="AE49" s="264">
        <f t="shared" si="6"/>
        <v>-137625.09</v>
      </c>
    </row>
    <row r="50" spans="1:31" x14ac:dyDescent="0.2">
      <c r="A50" s="268" t="s">
        <v>289</v>
      </c>
      <c r="B50" s="268" t="s">
        <v>3</v>
      </c>
      <c r="C50" s="278">
        <v>5944</v>
      </c>
      <c r="D50" s="278" t="s">
        <v>646</v>
      </c>
      <c r="E50" s="336" t="s">
        <v>2561</v>
      </c>
      <c r="F50" s="341">
        <v>804969.69</v>
      </c>
      <c r="G50" s="337"/>
      <c r="H50" s="341">
        <v>29521.759999999998</v>
      </c>
      <c r="I50" s="342">
        <v>849116.57</v>
      </c>
      <c r="J50" s="342">
        <v>311783.46000000002</v>
      </c>
      <c r="K50" s="343">
        <v>28695</v>
      </c>
      <c r="L50" s="338"/>
      <c r="M50" s="336"/>
      <c r="N50" s="336"/>
      <c r="O50" s="336"/>
      <c r="P50" s="342">
        <v>3206691.97</v>
      </c>
      <c r="Q50" s="344">
        <v>433503.48</v>
      </c>
      <c r="R50" s="339"/>
      <c r="S50" s="339"/>
      <c r="T50" s="344">
        <v>395634</v>
      </c>
      <c r="U50" s="339"/>
      <c r="V50" s="345">
        <v>506094</v>
      </c>
      <c r="W50" s="345">
        <v>130203.9</v>
      </c>
      <c r="X50" s="345">
        <v>38358.82</v>
      </c>
      <c r="Y50" s="340"/>
      <c r="Z50" s="262">
        <f t="shared" si="1"/>
        <v>834491.45</v>
      </c>
      <c r="AA50" s="263">
        <f t="shared" si="2"/>
        <v>28695</v>
      </c>
      <c r="AB50" s="283">
        <f t="shared" si="3"/>
        <v>805796.45</v>
      </c>
      <c r="AC50" s="281">
        <f t="shared" si="4"/>
        <v>829137.48</v>
      </c>
      <c r="AD50" s="282">
        <f t="shared" si="5"/>
        <v>674656.72</v>
      </c>
      <c r="AE50" s="264">
        <f t="shared" si="6"/>
        <v>154480.76</v>
      </c>
    </row>
    <row r="51" spans="1:31" x14ac:dyDescent="0.2">
      <c r="A51" s="268" t="s">
        <v>289</v>
      </c>
      <c r="B51" s="268" t="s">
        <v>3</v>
      </c>
      <c r="C51" s="278">
        <v>5439</v>
      </c>
      <c r="D51" s="278" t="s">
        <v>647</v>
      </c>
      <c r="E51" s="336" t="s">
        <v>2562</v>
      </c>
      <c r="F51" s="341">
        <v>937655.78</v>
      </c>
      <c r="G51" s="337"/>
      <c r="H51" s="341">
        <v>65091.95</v>
      </c>
      <c r="I51" s="342">
        <v>4</v>
      </c>
      <c r="J51" s="342">
        <v>1066257.68</v>
      </c>
      <c r="K51" s="343">
        <v>5950</v>
      </c>
      <c r="L51" s="343">
        <v>0</v>
      </c>
      <c r="M51" s="336"/>
      <c r="N51" s="336"/>
      <c r="O51" s="336"/>
      <c r="P51" s="342">
        <v>2598703.46</v>
      </c>
      <c r="Q51" s="344">
        <v>509285.15</v>
      </c>
      <c r="R51" s="339"/>
      <c r="S51" s="339"/>
      <c r="T51" s="344">
        <v>350525</v>
      </c>
      <c r="U51" s="339"/>
      <c r="V51" s="345">
        <v>563926.52</v>
      </c>
      <c r="W51" s="345">
        <v>87471.84</v>
      </c>
      <c r="X51" s="345">
        <v>64854.3</v>
      </c>
      <c r="Y51" s="340"/>
      <c r="Z51" s="262">
        <f t="shared" si="1"/>
        <v>1002747.73</v>
      </c>
      <c r="AA51" s="263">
        <f t="shared" si="2"/>
        <v>5950</v>
      </c>
      <c r="AB51" s="283">
        <f t="shared" si="3"/>
        <v>996797.73</v>
      </c>
      <c r="AC51" s="281">
        <f t="shared" si="4"/>
        <v>859810.15</v>
      </c>
      <c r="AD51" s="282">
        <f t="shared" si="5"/>
        <v>716252.66</v>
      </c>
      <c r="AE51" s="264">
        <f t="shared" si="6"/>
        <v>143557.49</v>
      </c>
    </row>
    <row r="52" spans="1:31" x14ac:dyDescent="0.2">
      <c r="A52" s="268" t="s">
        <v>289</v>
      </c>
      <c r="B52" s="268" t="s">
        <v>3</v>
      </c>
      <c r="C52" s="278">
        <v>3683</v>
      </c>
      <c r="D52" s="278" t="s">
        <v>648</v>
      </c>
      <c r="E52" s="336" t="s">
        <v>2563</v>
      </c>
      <c r="F52" s="341">
        <v>713671.07</v>
      </c>
      <c r="G52" s="337"/>
      <c r="H52" s="341">
        <v>44424.05</v>
      </c>
      <c r="I52" s="342">
        <v>165148.74</v>
      </c>
      <c r="J52" s="342">
        <v>171897.79</v>
      </c>
      <c r="K52" s="343">
        <v>4800</v>
      </c>
      <c r="L52" s="343">
        <v>0</v>
      </c>
      <c r="M52" s="336"/>
      <c r="N52" s="336"/>
      <c r="O52" s="336"/>
      <c r="P52" s="342">
        <v>2341456.5299999998</v>
      </c>
      <c r="Q52" s="344">
        <v>357536.33</v>
      </c>
      <c r="R52" s="339"/>
      <c r="S52" s="339"/>
      <c r="T52" s="344">
        <v>131165.20000000001</v>
      </c>
      <c r="U52" s="339"/>
      <c r="V52" s="345">
        <v>224045.6</v>
      </c>
      <c r="W52" s="345">
        <v>53641.48</v>
      </c>
      <c r="X52" s="345">
        <v>34396.78</v>
      </c>
      <c r="Y52" s="340"/>
      <c r="Z52" s="262">
        <f t="shared" si="1"/>
        <v>758095.12</v>
      </c>
      <c r="AA52" s="263">
        <f t="shared" si="2"/>
        <v>4800</v>
      </c>
      <c r="AB52" s="283">
        <f t="shared" si="3"/>
        <v>753295.12</v>
      </c>
      <c r="AC52" s="281">
        <f t="shared" si="4"/>
        <v>488701.53</v>
      </c>
      <c r="AD52" s="282">
        <f t="shared" si="5"/>
        <v>312083.86</v>
      </c>
      <c r="AE52" s="264">
        <f t="shared" si="6"/>
        <v>176617.67000000004</v>
      </c>
    </row>
    <row r="53" spans="1:31" x14ac:dyDescent="0.2">
      <c r="A53" s="268" t="s">
        <v>289</v>
      </c>
      <c r="B53" s="268" t="s">
        <v>3</v>
      </c>
      <c r="C53" s="278">
        <v>10514</v>
      </c>
      <c r="D53" s="278" t="s">
        <v>649</v>
      </c>
      <c r="E53" s="336" t="s">
        <v>2564</v>
      </c>
      <c r="F53" s="341">
        <v>737422.27</v>
      </c>
      <c r="G53" s="337"/>
      <c r="H53" s="341">
        <v>119276.69</v>
      </c>
      <c r="I53" s="342">
        <v>1873924.55</v>
      </c>
      <c r="J53" s="342">
        <v>693218.23</v>
      </c>
      <c r="K53" s="343">
        <v>0</v>
      </c>
      <c r="L53" s="343">
        <v>0</v>
      </c>
      <c r="M53" s="336"/>
      <c r="N53" s="336"/>
      <c r="O53" s="336"/>
      <c r="P53" s="342">
        <v>1574485.41</v>
      </c>
      <c r="Q53" s="344">
        <v>766089.93</v>
      </c>
      <c r="R53" s="339"/>
      <c r="S53" s="339"/>
      <c r="T53" s="344">
        <v>256028.4</v>
      </c>
      <c r="U53" s="339"/>
      <c r="V53" s="345">
        <v>497224</v>
      </c>
      <c r="W53" s="345">
        <v>110687.67</v>
      </c>
      <c r="X53" s="345">
        <v>78145.039999999994</v>
      </c>
      <c r="Y53" s="340"/>
      <c r="Z53" s="262">
        <f t="shared" si="1"/>
        <v>856698.96</v>
      </c>
      <c r="AA53" s="263">
        <f t="shared" si="2"/>
        <v>0</v>
      </c>
      <c r="AB53" s="283">
        <f t="shared" si="3"/>
        <v>856698.96</v>
      </c>
      <c r="AC53" s="281">
        <f t="shared" si="4"/>
        <v>1022118.3300000001</v>
      </c>
      <c r="AD53" s="282">
        <f t="shared" si="5"/>
        <v>686056.71000000008</v>
      </c>
      <c r="AE53" s="264">
        <f t="shared" si="6"/>
        <v>336061.62</v>
      </c>
    </row>
    <row r="54" spans="1:31" x14ac:dyDescent="0.2">
      <c r="A54" s="268" t="s">
        <v>289</v>
      </c>
      <c r="B54" s="268" t="s">
        <v>3</v>
      </c>
      <c r="C54" s="278">
        <v>1578</v>
      </c>
      <c r="D54" s="278" t="s">
        <v>650</v>
      </c>
      <c r="E54" s="336" t="s">
        <v>2565</v>
      </c>
      <c r="F54" s="341">
        <v>446669.21</v>
      </c>
      <c r="G54" s="337"/>
      <c r="H54" s="341">
        <v>40869.65</v>
      </c>
      <c r="I54" s="342">
        <v>2</v>
      </c>
      <c r="J54" s="342">
        <v>111698.77</v>
      </c>
      <c r="K54" s="343">
        <v>12900</v>
      </c>
      <c r="L54" s="338"/>
      <c r="M54" s="336"/>
      <c r="N54" s="336"/>
      <c r="O54" s="336"/>
      <c r="P54" s="342">
        <v>1566508.7</v>
      </c>
      <c r="Q54" s="344">
        <v>181946.56</v>
      </c>
      <c r="R54" s="339"/>
      <c r="S54" s="339"/>
      <c r="T54" s="344">
        <v>287266</v>
      </c>
      <c r="U54" s="339"/>
      <c r="V54" s="345">
        <v>358742</v>
      </c>
      <c r="W54" s="345">
        <v>45414.55</v>
      </c>
      <c r="X54" s="345">
        <v>4375.38</v>
      </c>
      <c r="Y54" s="340"/>
      <c r="Z54" s="262">
        <f t="shared" si="1"/>
        <v>487538.86000000004</v>
      </c>
      <c r="AA54" s="263">
        <f t="shared" si="2"/>
        <v>12900</v>
      </c>
      <c r="AB54" s="283">
        <f t="shared" si="3"/>
        <v>474638.86000000004</v>
      </c>
      <c r="AC54" s="281">
        <f t="shared" si="4"/>
        <v>469212.56</v>
      </c>
      <c r="AD54" s="282">
        <f t="shared" si="5"/>
        <v>408531.93</v>
      </c>
      <c r="AE54" s="264">
        <f t="shared" si="6"/>
        <v>60680.630000000005</v>
      </c>
    </row>
    <row r="55" spans="1:31" x14ac:dyDescent="0.2">
      <c r="A55" s="268" t="s">
        <v>289</v>
      </c>
      <c r="B55" s="268" t="s">
        <v>3</v>
      </c>
      <c r="C55" s="278">
        <v>3503</v>
      </c>
      <c r="D55" s="278" t="s">
        <v>651</v>
      </c>
      <c r="E55" s="336" t="s">
        <v>2566</v>
      </c>
      <c r="F55" s="341">
        <v>449874.67</v>
      </c>
      <c r="G55" s="337"/>
      <c r="H55" s="341">
        <v>31121.71</v>
      </c>
      <c r="I55" s="342">
        <v>11544.56</v>
      </c>
      <c r="J55" s="342">
        <v>74274.759999999995</v>
      </c>
      <c r="K55" s="343">
        <v>16795</v>
      </c>
      <c r="L55" s="338"/>
      <c r="M55" s="336"/>
      <c r="N55" s="336"/>
      <c r="O55" s="336"/>
      <c r="P55" s="342">
        <v>2534998.48</v>
      </c>
      <c r="Q55" s="344">
        <v>310175.25</v>
      </c>
      <c r="R55" s="339"/>
      <c r="S55" s="339"/>
      <c r="T55" s="344">
        <v>387557</v>
      </c>
      <c r="U55" s="339"/>
      <c r="V55" s="345">
        <v>485741</v>
      </c>
      <c r="W55" s="345">
        <v>82197.570000000007</v>
      </c>
      <c r="X55" s="345">
        <v>6647.12</v>
      </c>
      <c r="Y55" s="340"/>
      <c r="Z55" s="262">
        <f t="shared" si="1"/>
        <v>480996.38</v>
      </c>
      <c r="AA55" s="263">
        <f t="shared" si="2"/>
        <v>16795</v>
      </c>
      <c r="AB55" s="283">
        <f t="shared" si="3"/>
        <v>464201.38</v>
      </c>
      <c r="AC55" s="281">
        <f t="shared" si="4"/>
        <v>697732.25</v>
      </c>
      <c r="AD55" s="282">
        <f t="shared" si="5"/>
        <v>574585.69000000006</v>
      </c>
      <c r="AE55" s="264">
        <f t="shared" si="6"/>
        <v>123146.55999999994</v>
      </c>
    </row>
    <row r="56" spans="1:31" x14ac:dyDescent="0.2">
      <c r="A56" s="268" t="s">
        <v>289</v>
      </c>
      <c r="B56" s="268" t="s">
        <v>3</v>
      </c>
      <c r="C56" s="278">
        <v>5709</v>
      </c>
      <c r="D56" s="278" t="s">
        <v>652</v>
      </c>
      <c r="E56" s="336" t="s">
        <v>2567</v>
      </c>
      <c r="F56" s="341">
        <v>782033.05</v>
      </c>
      <c r="G56" s="341">
        <v>960</v>
      </c>
      <c r="H56" s="341">
        <v>42830.77</v>
      </c>
      <c r="I56" s="342">
        <v>154185.38</v>
      </c>
      <c r="J56" s="342">
        <v>218311</v>
      </c>
      <c r="K56" s="343">
        <v>23025</v>
      </c>
      <c r="L56" s="338"/>
      <c r="M56" s="336"/>
      <c r="N56" s="336"/>
      <c r="O56" s="336"/>
      <c r="P56" s="342">
        <v>2415193.5099999998</v>
      </c>
      <c r="Q56" s="344">
        <v>374016.57</v>
      </c>
      <c r="R56" s="339"/>
      <c r="S56" s="339"/>
      <c r="T56" s="344">
        <v>319543</v>
      </c>
      <c r="U56" s="339"/>
      <c r="V56" s="345">
        <v>377543</v>
      </c>
      <c r="W56" s="345">
        <v>103754.57</v>
      </c>
      <c r="X56" s="345">
        <v>13830.36</v>
      </c>
      <c r="Y56" s="340"/>
      <c r="Z56" s="262">
        <f t="shared" si="1"/>
        <v>825823.82000000007</v>
      </c>
      <c r="AA56" s="263">
        <f t="shared" si="2"/>
        <v>23025</v>
      </c>
      <c r="AB56" s="283">
        <f t="shared" si="3"/>
        <v>802798.82000000007</v>
      </c>
      <c r="AC56" s="281">
        <f t="shared" si="4"/>
        <v>693559.57000000007</v>
      </c>
      <c r="AD56" s="282">
        <f t="shared" si="5"/>
        <v>495127.93</v>
      </c>
      <c r="AE56" s="264">
        <f t="shared" si="6"/>
        <v>198431.64000000007</v>
      </c>
    </row>
    <row r="57" spans="1:31" x14ac:dyDescent="0.2">
      <c r="A57" s="268" t="s">
        <v>289</v>
      </c>
      <c r="B57" s="268" t="s">
        <v>3</v>
      </c>
      <c r="C57" s="278">
        <v>2754</v>
      </c>
      <c r="D57" s="278" t="s">
        <v>653</v>
      </c>
      <c r="E57" s="336" t="s">
        <v>2568</v>
      </c>
      <c r="F57" s="341">
        <v>348657.04</v>
      </c>
      <c r="G57" s="337"/>
      <c r="H57" s="341">
        <v>6465.5</v>
      </c>
      <c r="I57" s="342">
        <v>213957.68</v>
      </c>
      <c r="J57" s="342">
        <v>171162.53</v>
      </c>
      <c r="K57" s="338"/>
      <c r="L57" s="338"/>
      <c r="M57" s="336"/>
      <c r="N57" s="336"/>
      <c r="O57" s="336"/>
      <c r="P57" s="342">
        <v>1430245.31</v>
      </c>
      <c r="Q57" s="344">
        <v>218166.95</v>
      </c>
      <c r="R57" s="339"/>
      <c r="S57" s="339"/>
      <c r="T57" s="344">
        <v>286678</v>
      </c>
      <c r="U57" s="339"/>
      <c r="V57" s="345">
        <v>334374</v>
      </c>
      <c r="W57" s="345">
        <v>64041.08</v>
      </c>
      <c r="X57" s="345">
        <v>39902.32</v>
      </c>
      <c r="Y57" s="340"/>
      <c r="Z57" s="262">
        <f t="shared" si="1"/>
        <v>355122.54</v>
      </c>
      <c r="AA57" s="263">
        <f t="shared" si="2"/>
        <v>0</v>
      </c>
      <c r="AB57" s="283">
        <f t="shared" si="3"/>
        <v>355122.54</v>
      </c>
      <c r="AC57" s="281">
        <f t="shared" si="4"/>
        <v>504844.95</v>
      </c>
      <c r="AD57" s="282">
        <f t="shared" si="5"/>
        <v>438317.4</v>
      </c>
      <c r="AE57" s="264">
        <f t="shared" si="6"/>
        <v>66527.549999999988</v>
      </c>
    </row>
    <row r="58" spans="1:31" x14ac:dyDescent="0.2">
      <c r="A58" s="268" t="s">
        <v>289</v>
      </c>
      <c r="B58" s="268" t="s">
        <v>3</v>
      </c>
      <c r="C58" s="278">
        <v>5299</v>
      </c>
      <c r="D58" s="278" t="s">
        <v>654</v>
      </c>
      <c r="E58" s="336" t="s">
        <v>2569</v>
      </c>
      <c r="F58" s="341">
        <v>381835.98</v>
      </c>
      <c r="G58" s="341">
        <v>0</v>
      </c>
      <c r="H58" s="341">
        <v>60413.5</v>
      </c>
      <c r="I58" s="342">
        <v>3</v>
      </c>
      <c r="J58" s="342">
        <v>1374163.19</v>
      </c>
      <c r="K58" s="343">
        <v>100</v>
      </c>
      <c r="L58" s="343">
        <v>0</v>
      </c>
      <c r="M58" s="336"/>
      <c r="N58" s="336"/>
      <c r="O58" s="336"/>
      <c r="P58" s="342">
        <v>2897338.69</v>
      </c>
      <c r="Q58" s="344">
        <v>537770.11</v>
      </c>
      <c r="R58" s="339"/>
      <c r="S58" s="339"/>
      <c r="T58" s="344">
        <v>340962.4</v>
      </c>
      <c r="U58" s="339"/>
      <c r="V58" s="345">
        <v>457229.4</v>
      </c>
      <c r="W58" s="345">
        <v>170528.4</v>
      </c>
      <c r="X58" s="345">
        <v>46551.519999999997</v>
      </c>
      <c r="Y58" s="340"/>
      <c r="Z58" s="262">
        <f t="shared" si="1"/>
        <v>442249.48</v>
      </c>
      <c r="AA58" s="263">
        <f t="shared" si="2"/>
        <v>100</v>
      </c>
      <c r="AB58" s="283">
        <f t="shared" si="3"/>
        <v>442149.48</v>
      </c>
      <c r="AC58" s="281">
        <f t="shared" si="4"/>
        <v>878732.51</v>
      </c>
      <c r="AD58" s="282">
        <f t="shared" si="5"/>
        <v>674309.32000000007</v>
      </c>
      <c r="AE58" s="264">
        <f t="shared" si="6"/>
        <v>204423.18999999994</v>
      </c>
    </row>
    <row r="59" spans="1:31" x14ac:dyDescent="0.2">
      <c r="A59" s="268" t="s">
        <v>289</v>
      </c>
      <c r="B59" s="268" t="s">
        <v>3</v>
      </c>
      <c r="C59" s="278">
        <v>3522</v>
      </c>
      <c r="D59" s="278" t="s">
        <v>655</v>
      </c>
      <c r="E59" s="336" t="s">
        <v>2570</v>
      </c>
      <c r="F59" s="341">
        <v>351252.89</v>
      </c>
      <c r="G59" s="337"/>
      <c r="H59" s="341">
        <v>103426.94</v>
      </c>
      <c r="I59" s="342">
        <v>2</v>
      </c>
      <c r="J59" s="342">
        <v>185153.04</v>
      </c>
      <c r="K59" s="343">
        <v>17100</v>
      </c>
      <c r="L59" s="343">
        <v>0</v>
      </c>
      <c r="M59" s="336"/>
      <c r="N59" s="336"/>
      <c r="O59" s="336"/>
      <c r="P59" s="342">
        <v>3457082.1</v>
      </c>
      <c r="Q59" s="344">
        <v>312784.11</v>
      </c>
      <c r="R59" s="339"/>
      <c r="S59" s="339"/>
      <c r="T59" s="344">
        <v>73200</v>
      </c>
      <c r="U59" s="339"/>
      <c r="V59" s="345">
        <v>197242.6</v>
      </c>
      <c r="W59" s="345">
        <v>71410.13</v>
      </c>
      <c r="X59" s="345">
        <v>18940.580000000002</v>
      </c>
      <c r="Y59" s="340"/>
      <c r="Z59" s="262">
        <f t="shared" si="1"/>
        <v>454679.83</v>
      </c>
      <c r="AA59" s="263">
        <f t="shared" si="2"/>
        <v>17100</v>
      </c>
      <c r="AB59" s="283">
        <f t="shared" si="3"/>
        <v>437579.83</v>
      </c>
      <c r="AC59" s="281">
        <f t="shared" si="4"/>
        <v>385984.11</v>
      </c>
      <c r="AD59" s="282">
        <f t="shared" si="5"/>
        <v>287593.31</v>
      </c>
      <c r="AE59" s="264">
        <f t="shared" si="6"/>
        <v>98390.799999999988</v>
      </c>
    </row>
    <row r="60" spans="1:31" x14ac:dyDescent="0.2">
      <c r="A60" s="268" t="s">
        <v>289</v>
      </c>
      <c r="B60" s="268" t="s">
        <v>3</v>
      </c>
      <c r="C60" s="278">
        <v>3001</v>
      </c>
      <c r="D60" s="278" t="s">
        <v>656</v>
      </c>
      <c r="E60" s="336" t="s">
        <v>2571</v>
      </c>
      <c r="F60" s="341">
        <v>251905.79</v>
      </c>
      <c r="G60" s="337"/>
      <c r="H60" s="341">
        <v>9160</v>
      </c>
      <c r="I60" s="342">
        <v>891113.35</v>
      </c>
      <c r="J60" s="342">
        <v>183828.69</v>
      </c>
      <c r="K60" s="338"/>
      <c r="L60" s="338"/>
      <c r="M60" s="336"/>
      <c r="N60" s="336"/>
      <c r="O60" s="336"/>
      <c r="P60" s="342">
        <v>339109.18</v>
      </c>
      <c r="Q60" s="344">
        <v>285892.34999999998</v>
      </c>
      <c r="R60" s="339"/>
      <c r="S60" s="339"/>
      <c r="T60" s="344">
        <v>172375</v>
      </c>
      <c r="U60" s="339"/>
      <c r="V60" s="345">
        <v>222875</v>
      </c>
      <c r="W60" s="345">
        <v>84498</v>
      </c>
      <c r="X60" s="345">
        <v>23624.26</v>
      </c>
      <c r="Y60" s="340"/>
      <c r="Z60" s="262">
        <f t="shared" si="1"/>
        <v>261065.79</v>
      </c>
      <c r="AA60" s="263">
        <f t="shared" si="2"/>
        <v>0</v>
      </c>
      <c r="AB60" s="283">
        <f t="shared" si="3"/>
        <v>261065.79</v>
      </c>
      <c r="AC60" s="281">
        <f t="shared" si="4"/>
        <v>458267.35</v>
      </c>
      <c r="AD60" s="282">
        <f t="shared" si="5"/>
        <v>330997.26</v>
      </c>
      <c r="AE60" s="264">
        <f t="shared" si="6"/>
        <v>127270.08999999997</v>
      </c>
    </row>
    <row r="61" spans="1:31" x14ac:dyDescent="0.2">
      <c r="A61" s="268" t="s">
        <v>289</v>
      </c>
      <c r="B61" s="268" t="s">
        <v>3</v>
      </c>
      <c r="C61" s="278">
        <v>1241</v>
      </c>
      <c r="D61" s="278" t="s">
        <v>657</v>
      </c>
      <c r="E61" s="336" t="s">
        <v>2572</v>
      </c>
      <c r="F61" s="341">
        <v>278491.08</v>
      </c>
      <c r="G61" s="337"/>
      <c r="H61" s="341">
        <v>85792.23</v>
      </c>
      <c r="I61" s="342">
        <v>1086438.1299999999</v>
      </c>
      <c r="J61" s="342">
        <v>67309.509999999995</v>
      </c>
      <c r="K61" s="343">
        <v>26305</v>
      </c>
      <c r="L61" s="343">
        <v>0</v>
      </c>
      <c r="M61" s="336"/>
      <c r="N61" s="336"/>
      <c r="O61" s="336"/>
      <c r="P61" s="342">
        <v>1695206.85</v>
      </c>
      <c r="Q61" s="344">
        <v>166026.78</v>
      </c>
      <c r="R61" s="339"/>
      <c r="S61" s="339"/>
      <c r="T61" s="344">
        <v>242284</v>
      </c>
      <c r="U61" s="339"/>
      <c r="V61" s="345">
        <v>296971</v>
      </c>
      <c r="W61" s="345">
        <v>29663.63</v>
      </c>
      <c r="X61" s="345">
        <v>16362.82</v>
      </c>
      <c r="Y61" s="340"/>
      <c r="Z61" s="262">
        <f t="shared" si="1"/>
        <v>364283.31</v>
      </c>
      <c r="AA61" s="263">
        <f t="shared" si="2"/>
        <v>26305</v>
      </c>
      <c r="AB61" s="283">
        <f t="shared" si="3"/>
        <v>337978.31</v>
      </c>
      <c r="AC61" s="281">
        <f t="shared" si="4"/>
        <v>408310.78</v>
      </c>
      <c r="AD61" s="282">
        <f t="shared" si="5"/>
        <v>342997.45</v>
      </c>
      <c r="AE61" s="264">
        <f t="shared" si="6"/>
        <v>65313.330000000016</v>
      </c>
    </row>
    <row r="62" spans="1:31" x14ac:dyDescent="0.2">
      <c r="A62" s="268" t="s">
        <v>289</v>
      </c>
      <c r="B62" s="268" t="s">
        <v>3</v>
      </c>
      <c r="C62" s="278">
        <v>3625</v>
      </c>
      <c r="D62" s="278" t="s">
        <v>658</v>
      </c>
      <c r="E62" s="336" t="s">
        <v>2573</v>
      </c>
      <c r="F62" s="341">
        <v>577520.98</v>
      </c>
      <c r="G62" s="337"/>
      <c r="H62" s="341">
        <v>45771.75</v>
      </c>
      <c r="I62" s="342">
        <v>78155.16</v>
      </c>
      <c r="J62" s="342">
        <v>222205.07</v>
      </c>
      <c r="K62" s="343">
        <v>36959.9</v>
      </c>
      <c r="L62" s="343">
        <v>0</v>
      </c>
      <c r="M62" s="336"/>
      <c r="N62" s="336"/>
      <c r="O62" s="336"/>
      <c r="P62" s="342">
        <v>2729343.72</v>
      </c>
      <c r="Q62" s="344">
        <v>265200.57</v>
      </c>
      <c r="R62" s="339"/>
      <c r="S62" s="339"/>
      <c r="T62" s="344">
        <v>191479</v>
      </c>
      <c r="U62" s="339"/>
      <c r="V62" s="345">
        <v>266381.88</v>
      </c>
      <c r="W62" s="345">
        <v>123877.08</v>
      </c>
      <c r="X62" s="345">
        <v>26982.6</v>
      </c>
      <c r="Y62" s="340"/>
      <c r="Z62" s="262">
        <f t="shared" si="1"/>
        <v>623292.73</v>
      </c>
      <c r="AA62" s="263">
        <f t="shared" si="2"/>
        <v>36959.9</v>
      </c>
      <c r="AB62" s="283">
        <f t="shared" si="3"/>
        <v>586332.82999999996</v>
      </c>
      <c r="AC62" s="281">
        <f t="shared" si="4"/>
        <v>456679.57</v>
      </c>
      <c r="AD62" s="282">
        <f t="shared" si="5"/>
        <v>417241.56</v>
      </c>
      <c r="AE62" s="264">
        <f t="shared" si="6"/>
        <v>39438.010000000009</v>
      </c>
    </row>
    <row r="63" spans="1:31" x14ac:dyDescent="0.2">
      <c r="A63" s="268" t="s">
        <v>289</v>
      </c>
      <c r="B63" s="268" t="s">
        <v>3</v>
      </c>
      <c r="C63" s="278">
        <v>6304</v>
      </c>
      <c r="D63" s="278" t="s">
        <v>659</v>
      </c>
      <c r="E63" s="336" t="s">
        <v>2574</v>
      </c>
      <c r="F63" s="341">
        <v>766502.16</v>
      </c>
      <c r="G63" s="337"/>
      <c r="H63" s="341">
        <v>67516.28</v>
      </c>
      <c r="I63" s="342">
        <v>60202</v>
      </c>
      <c r="J63" s="342">
        <v>633968.68000000005</v>
      </c>
      <c r="K63" s="343">
        <v>22810</v>
      </c>
      <c r="L63" s="343">
        <v>0</v>
      </c>
      <c r="M63" s="336"/>
      <c r="N63" s="336"/>
      <c r="O63" s="336"/>
      <c r="P63" s="342">
        <v>3207310.61</v>
      </c>
      <c r="Q63" s="344">
        <v>439812.24</v>
      </c>
      <c r="R63" s="339"/>
      <c r="S63" s="339"/>
      <c r="T63" s="344">
        <v>373457</v>
      </c>
      <c r="U63" s="339"/>
      <c r="V63" s="345">
        <v>482498.6</v>
      </c>
      <c r="W63" s="345">
        <v>139299.32999999999</v>
      </c>
      <c r="X63" s="345">
        <v>70513.66</v>
      </c>
      <c r="Y63" s="340"/>
      <c r="Z63" s="262">
        <f t="shared" si="1"/>
        <v>834018.44000000006</v>
      </c>
      <c r="AA63" s="263">
        <f t="shared" si="2"/>
        <v>22810</v>
      </c>
      <c r="AB63" s="283">
        <f t="shared" si="3"/>
        <v>811208.44000000006</v>
      </c>
      <c r="AC63" s="281">
        <f t="shared" si="4"/>
        <v>813269.24</v>
      </c>
      <c r="AD63" s="282">
        <f t="shared" si="5"/>
        <v>692311.59</v>
      </c>
      <c r="AE63" s="264">
        <f t="shared" si="6"/>
        <v>120957.65000000002</v>
      </c>
    </row>
    <row r="64" spans="1:31" x14ac:dyDescent="0.2">
      <c r="A64" s="268" t="s">
        <v>289</v>
      </c>
      <c r="B64" s="268" t="s">
        <v>3</v>
      </c>
      <c r="C64" s="278">
        <v>4738</v>
      </c>
      <c r="D64" s="278" t="s">
        <v>660</v>
      </c>
      <c r="E64" s="336" t="s">
        <v>2575</v>
      </c>
      <c r="F64" s="341">
        <v>774245.86</v>
      </c>
      <c r="G64" s="337"/>
      <c r="H64" s="341">
        <v>132047</v>
      </c>
      <c r="I64" s="342">
        <v>1164399.49</v>
      </c>
      <c r="J64" s="342">
        <v>270661.48</v>
      </c>
      <c r="K64" s="338"/>
      <c r="L64" s="338"/>
      <c r="M64" s="336"/>
      <c r="N64" s="336"/>
      <c r="O64" s="336"/>
      <c r="P64" s="342">
        <v>2601971.02</v>
      </c>
      <c r="Q64" s="344">
        <v>416477.1</v>
      </c>
      <c r="R64" s="339"/>
      <c r="S64" s="339"/>
      <c r="T64" s="344">
        <v>193018</v>
      </c>
      <c r="U64" s="339"/>
      <c r="V64" s="345">
        <v>313294</v>
      </c>
      <c r="W64" s="345">
        <v>68123.66</v>
      </c>
      <c r="X64" s="345">
        <v>44659.02</v>
      </c>
      <c r="Y64" s="340"/>
      <c r="Z64" s="262">
        <f t="shared" si="1"/>
        <v>906292.86</v>
      </c>
      <c r="AA64" s="263">
        <f t="shared" si="2"/>
        <v>0</v>
      </c>
      <c r="AB64" s="283">
        <f t="shared" si="3"/>
        <v>906292.86</v>
      </c>
      <c r="AC64" s="281">
        <f t="shared" si="4"/>
        <v>609495.1</v>
      </c>
      <c r="AD64" s="282">
        <f t="shared" si="5"/>
        <v>426076.68000000005</v>
      </c>
      <c r="AE64" s="264">
        <f t="shared" si="6"/>
        <v>183418.41999999993</v>
      </c>
    </row>
    <row r="65" spans="1:31" x14ac:dyDescent="0.2">
      <c r="A65" s="268" t="s">
        <v>289</v>
      </c>
      <c r="B65" s="268" t="s">
        <v>3</v>
      </c>
      <c r="C65" s="278">
        <v>3535</v>
      </c>
      <c r="D65" s="278" t="s">
        <v>661</v>
      </c>
      <c r="E65" s="336" t="s">
        <v>2576</v>
      </c>
      <c r="F65" s="341">
        <v>597613.78</v>
      </c>
      <c r="G65" s="337"/>
      <c r="H65" s="341">
        <v>56483.33</v>
      </c>
      <c r="I65" s="342">
        <v>824890.74</v>
      </c>
      <c r="J65" s="342">
        <v>74093.399999999994</v>
      </c>
      <c r="K65" s="343">
        <v>14775</v>
      </c>
      <c r="L65" s="343">
        <v>0</v>
      </c>
      <c r="M65" s="336"/>
      <c r="N65" s="336"/>
      <c r="O65" s="336"/>
      <c r="P65" s="342">
        <v>3048211.32</v>
      </c>
      <c r="Q65" s="344">
        <v>345055.32</v>
      </c>
      <c r="R65" s="339"/>
      <c r="S65" s="339"/>
      <c r="T65" s="344">
        <v>307584</v>
      </c>
      <c r="U65" s="339"/>
      <c r="V65" s="345">
        <v>424139.6</v>
      </c>
      <c r="W65" s="345">
        <v>63882.28</v>
      </c>
      <c r="X65" s="345">
        <v>10275.18</v>
      </c>
      <c r="Y65" s="340"/>
      <c r="Z65" s="262">
        <f t="shared" si="1"/>
        <v>654097.11</v>
      </c>
      <c r="AA65" s="263">
        <f t="shared" si="2"/>
        <v>14775</v>
      </c>
      <c r="AB65" s="283">
        <f t="shared" si="3"/>
        <v>639322.11</v>
      </c>
      <c r="AC65" s="281">
        <f t="shared" si="4"/>
        <v>652639.32000000007</v>
      </c>
      <c r="AD65" s="282">
        <f t="shared" si="5"/>
        <v>498297.06</v>
      </c>
      <c r="AE65" s="264">
        <f t="shared" si="6"/>
        <v>154342.26000000007</v>
      </c>
    </row>
    <row r="66" spans="1:31" x14ac:dyDescent="0.2">
      <c r="A66" s="268" t="s">
        <v>289</v>
      </c>
      <c r="B66" s="268" t="s">
        <v>3</v>
      </c>
      <c r="C66" s="278">
        <v>3889</v>
      </c>
      <c r="D66" s="278" t="s">
        <v>662</v>
      </c>
      <c r="E66" s="336" t="s">
        <v>2597</v>
      </c>
      <c r="F66" s="341">
        <v>634191.93999999994</v>
      </c>
      <c r="G66" s="337"/>
      <c r="H66" s="341">
        <v>40060.949999999997</v>
      </c>
      <c r="I66" s="342">
        <v>423013.29</v>
      </c>
      <c r="J66" s="342">
        <v>152434.51</v>
      </c>
      <c r="K66" s="343">
        <v>7870</v>
      </c>
      <c r="L66" s="338"/>
      <c r="M66" s="336"/>
      <c r="N66" s="336"/>
      <c r="O66" s="336"/>
      <c r="P66" s="342">
        <v>1312112.72</v>
      </c>
      <c r="Q66" s="344">
        <v>301398.15999999997</v>
      </c>
      <c r="R66" s="339"/>
      <c r="S66" s="339"/>
      <c r="T66" s="344">
        <v>189095</v>
      </c>
      <c r="U66" s="339"/>
      <c r="V66" s="345">
        <v>263815</v>
      </c>
      <c r="W66" s="345">
        <v>42614.27</v>
      </c>
      <c r="X66" s="345">
        <v>35072.94</v>
      </c>
      <c r="Y66" s="340"/>
      <c r="Z66" s="262">
        <f t="shared" si="1"/>
        <v>674252.8899999999</v>
      </c>
      <c r="AA66" s="263">
        <f t="shared" si="2"/>
        <v>7870</v>
      </c>
      <c r="AB66" s="283">
        <f t="shared" si="3"/>
        <v>666382.8899999999</v>
      </c>
      <c r="AC66" s="281">
        <f t="shared" si="4"/>
        <v>490493.16</v>
      </c>
      <c r="AD66" s="282">
        <f t="shared" si="5"/>
        <v>341502.21</v>
      </c>
      <c r="AE66" s="264">
        <f t="shared" si="6"/>
        <v>148990.94999999995</v>
      </c>
    </row>
    <row r="67" spans="1:31" x14ac:dyDescent="0.2">
      <c r="A67" s="268" t="s">
        <v>292</v>
      </c>
      <c r="B67" s="268" t="s">
        <v>4</v>
      </c>
      <c r="C67" s="278">
        <v>3322</v>
      </c>
      <c r="D67" s="278" t="s">
        <v>663</v>
      </c>
      <c r="E67" s="336" t="s">
        <v>2577</v>
      </c>
      <c r="F67" s="341">
        <v>871662.31</v>
      </c>
      <c r="G67" s="341">
        <v>13000</v>
      </c>
      <c r="H67" s="341">
        <v>53799.73</v>
      </c>
      <c r="I67" s="342">
        <v>754512.25</v>
      </c>
      <c r="J67" s="342">
        <v>235138.96</v>
      </c>
      <c r="K67" s="343">
        <v>21000</v>
      </c>
      <c r="L67" s="338"/>
      <c r="M67" s="336"/>
      <c r="N67" s="336"/>
      <c r="O67" s="336"/>
      <c r="P67" s="342">
        <v>997975.02</v>
      </c>
      <c r="Q67" s="344">
        <v>109692.69</v>
      </c>
      <c r="R67" s="339"/>
      <c r="S67" s="339"/>
      <c r="T67" s="344">
        <v>209220</v>
      </c>
      <c r="U67" s="344">
        <v>24236</v>
      </c>
      <c r="V67" s="345">
        <v>273160</v>
      </c>
      <c r="W67" s="345">
        <v>73864.100000000006</v>
      </c>
      <c r="X67" s="345">
        <v>22054.080000000002</v>
      </c>
      <c r="Y67" s="340"/>
      <c r="Z67" s="262">
        <f t="shared" si="1"/>
        <v>938462.04</v>
      </c>
      <c r="AA67" s="263">
        <f t="shared" si="2"/>
        <v>21000</v>
      </c>
      <c r="AB67" s="283">
        <f t="shared" si="3"/>
        <v>917462.04</v>
      </c>
      <c r="AC67" s="281">
        <f t="shared" si="4"/>
        <v>343148.69</v>
      </c>
      <c r="AD67" s="282">
        <f t="shared" si="5"/>
        <v>369078.18</v>
      </c>
      <c r="AE67" s="264">
        <f t="shared" si="6"/>
        <v>-25929.489999999991</v>
      </c>
    </row>
    <row r="68" spans="1:31" x14ac:dyDescent="0.2">
      <c r="A68" s="268" t="s">
        <v>292</v>
      </c>
      <c r="B68" s="268" t="s">
        <v>4</v>
      </c>
      <c r="C68" s="278">
        <v>3383</v>
      </c>
      <c r="D68" s="278" t="s">
        <v>664</v>
      </c>
      <c r="E68" s="336" t="s">
        <v>2578</v>
      </c>
      <c r="F68" s="341">
        <v>447892.79</v>
      </c>
      <c r="G68" s="337"/>
      <c r="H68" s="341">
        <v>44539.38</v>
      </c>
      <c r="I68" s="342">
        <v>600757.6</v>
      </c>
      <c r="J68" s="342">
        <v>227485.71</v>
      </c>
      <c r="K68" s="343">
        <v>36845</v>
      </c>
      <c r="L68" s="338"/>
      <c r="M68" s="336"/>
      <c r="N68" s="342">
        <v>4031791.24</v>
      </c>
      <c r="O68" s="336"/>
      <c r="P68" s="336"/>
      <c r="Q68" s="344">
        <v>223178.56</v>
      </c>
      <c r="R68" s="339"/>
      <c r="S68" s="344">
        <v>90.79</v>
      </c>
      <c r="T68" s="344">
        <v>209980</v>
      </c>
      <c r="U68" s="339"/>
      <c r="V68" s="345">
        <v>300806</v>
      </c>
      <c r="W68" s="345">
        <v>104677.17</v>
      </c>
      <c r="X68" s="345">
        <v>15842.1</v>
      </c>
      <c r="Y68" s="340"/>
      <c r="Z68" s="262">
        <f t="shared" si="1"/>
        <v>492432.17</v>
      </c>
      <c r="AA68" s="263">
        <f t="shared" si="2"/>
        <v>36845</v>
      </c>
      <c r="AB68" s="283">
        <f t="shared" si="3"/>
        <v>455587.17</v>
      </c>
      <c r="AC68" s="281">
        <f t="shared" si="4"/>
        <v>433249.35</v>
      </c>
      <c r="AD68" s="282">
        <f t="shared" si="5"/>
        <v>421325.26999999996</v>
      </c>
      <c r="AE68" s="264">
        <f t="shared" si="6"/>
        <v>11924.080000000016</v>
      </c>
    </row>
    <row r="69" spans="1:31" x14ac:dyDescent="0.2">
      <c r="A69" s="268" t="s">
        <v>292</v>
      </c>
      <c r="B69" s="268" t="s">
        <v>4</v>
      </c>
      <c r="C69" s="278">
        <v>9605</v>
      </c>
      <c r="D69" s="278" t="s">
        <v>665</v>
      </c>
      <c r="E69" s="336" t="s">
        <v>2579</v>
      </c>
      <c r="F69" s="341">
        <v>733498.67</v>
      </c>
      <c r="G69" s="337"/>
      <c r="H69" s="341">
        <v>13659.46</v>
      </c>
      <c r="I69" s="342">
        <v>233875.1</v>
      </c>
      <c r="J69" s="342">
        <v>462518.86</v>
      </c>
      <c r="K69" s="343">
        <v>80397.91</v>
      </c>
      <c r="L69" s="338"/>
      <c r="M69" s="336"/>
      <c r="N69" s="336"/>
      <c r="O69" s="336"/>
      <c r="P69" s="342">
        <v>73641.19</v>
      </c>
      <c r="Q69" s="344">
        <v>176184.9</v>
      </c>
      <c r="R69" s="344">
        <v>105000</v>
      </c>
      <c r="S69" s="339"/>
      <c r="T69" s="339"/>
      <c r="U69" s="344">
        <v>54732</v>
      </c>
      <c r="V69" s="345">
        <v>136708</v>
      </c>
      <c r="W69" s="345">
        <v>143646.75</v>
      </c>
      <c r="X69" s="345">
        <v>19402.240000000002</v>
      </c>
      <c r="Y69" s="340"/>
      <c r="Z69" s="262">
        <f t="shared" ref="Z69:Z86" si="7">SUM(F69:H69)</f>
        <v>747158.13</v>
      </c>
      <c r="AA69" s="263">
        <f t="shared" ref="AA69:AA86" si="8">SUM(K69:L69)</f>
        <v>80397.91</v>
      </c>
      <c r="AB69" s="283">
        <f t="shared" ref="AB69:AB86" si="9">Z69-AA69</f>
        <v>666760.22</v>
      </c>
      <c r="AC69" s="281">
        <f t="shared" ref="AC69:AC86" si="10">SUM(Q69:U69)</f>
        <v>335916.9</v>
      </c>
      <c r="AD69" s="282">
        <f t="shared" ref="AD69:AD86" si="11">SUM(V69:Y69)</f>
        <v>299756.99</v>
      </c>
      <c r="AE69" s="264">
        <f t="shared" ref="AE69:AE86" si="12">AC69-AD69</f>
        <v>36159.910000000033</v>
      </c>
    </row>
    <row r="70" spans="1:31" x14ac:dyDescent="0.2">
      <c r="A70" s="268" t="s">
        <v>292</v>
      </c>
      <c r="B70" s="268" t="s">
        <v>4</v>
      </c>
      <c r="C70" s="278">
        <v>2921</v>
      </c>
      <c r="D70" s="278" t="s">
        <v>666</v>
      </c>
      <c r="E70" s="336" t="s">
        <v>2580</v>
      </c>
      <c r="F70" s="341">
        <v>48568.91</v>
      </c>
      <c r="G70" s="337"/>
      <c r="H70" s="341">
        <v>82383.360000000001</v>
      </c>
      <c r="I70" s="342">
        <v>3</v>
      </c>
      <c r="J70" s="342">
        <v>-103683.5</v>
      </c>
      <c r="K70" s="338"/>
      <c r="L70" s="338"/>
      <c r="M70" s="336"/>
      <c r="N70" s="342">
        <v>-490674.02</v>
      </c>
      <c r="O70" s="336"/>
      <c r="P70" s="342">
        <v>607615.71</v>
      </c>
      <c r="Q70" s="344">
        <v>173135.42</v>
      </c>
      <c r="R70" s="339"/>
      <c r="S70" s="339"/>
      <c r="T70" s="339"/>
      <c r="U70" s="344">
        <v>153480</v>
      </c>
      <c r="V70" s="345">
        <v>246364</v>
      </c>
      <c r="W70" s="345">
        <v>62595.14</v>
      </c>
      <c r="X70" s="345">
        <v>41476.199999999997</v>
      </c>
      <c r="Y70" s="340"/>
      <c r="Z70" s="262">
        <f t="shared" si="7"/>
        <v>130952.27</v>
      </c>
      <c r="AA70" s="263">
        <f t="shared" si="8"/>
        <v>0</v>
      </c>
      <c r="AB70" s="283">
        <f t="shared" si="9"/>
        <v>130952.27</v>
      </c>
      <c r="AC70" s="281">
        <f t="shared" si="10"/>
        <v>326615.42000000004</v>
      </c>
      <c r="AD70" s="282">
        <f t="shared" si="11"/>
        <v>350435.34</v>
      </c>
      <c r="AE70" s="264">
        <f t="shared" si="12"/>
        <v>-23819.919999999984</v>
      </c>
    </row>
    <row r="71" spans="1:31" x14ac:dyDescent="0.2">
      <c r="A71" s="268" t="s">
        <v>292</v>
      </c>
      <c r="B71" s="268" t="s">
        <v>4</v>
      </c>
      <c r="C71" s="278">
        <v>3783</v>
      </c>
      <c r="D71" s="278" t="s">
        <v>667</v>
      </c>
      <c r="E71" s="336" t="s">
        <v>2581</v>
      </c>
      <c r="F71" s="341">
        <v>602828.94999999995</v>
      </c>
      <c r="G71" s="337"/>
      <c r="H71" s="341">
        <v>40187.08</v>
      </c>
      <c r="I71" s="342">
        <v>-569439.67000000004</v>
      </c>
      <c r="J71" s="342">
        <v>923264.19</v>
      </c>
      <c r="K71" s="338"/>
      <c r="L71" s="338"/>
      <c r="M71" s="336"/>
      <c r="N71" s="336"/>
      <c r="O71" s="336"/>
      <c r="P71" s="342">
        <v>3812852.35</v>
      </c>
      <c r="Q71" s="344">
        <v>24907.49</v>
      </c>
      <c r="R71" s="339"/>
      <c r="S71" s="339"/>
      <c r="T71" s="344">
        <v>116156</v>
      </c>
      <c r="U71" s="339"/>
      <c r="V71" s="345">
        <v>116156</v>
      </c>
      <c r="W71" s="345">
        <v>24391.040000000001</v>
      </c>
      <c r="X71" s="345">
        <v>78257.48</v>
      </c>
      <c r="Y71" s="340"/>
      <c r="Z71" s="262">
        <f t="shared" si="7"/>
        <v>643016.02999999991</v>
      </c>
      <c r="AA71" s="263">
        <f t="shared" si="8"/>
        <v>0</v>
      </c>
      <c r="AB71" s="283">
        <f t="shared" si="9"/>
        <v>643016.02999999991</v>
      </c>
      <c r="AC71" s="281">
        <f t="shared" si="10"/>
        <v>141063.49</v>
      </c>
      <c r="AD71" s="282">
        <f t="shared" si="11"/>
        <v>218804.52000000002</v>
      </c>
      <c r="AE71" s="264">
        <f t="shared" si="12"/>
        <v>-77741.030000000028</v>
      </c>
    </row>
    <row r="72" spans="1:31" x14ac:dyDescent="0.2">
      <c r="A72" s="268" t="s">
        <v>292</v>
      </c>
      <c r="B72" s="268" t="s">
        <v>4</v>
      </c>
      <c r="C72" s="278">
        <v>3268</v>
      </c>
      <c r="D72" s="278" t="s">
        <v>668</v>
      </c>
      <c r="E72" s="336" t="s">
        <v>2582</v>
      </c>
      <c r="F72" s="341">
        <v>269344.65000000002</v>
      </c>
      <c r="G72" s="337"/>
      <c r="H72" s="341">
        <v>64400.73</v>
      </c>
      <c r="I72" s="342">
        <v>505754.55</v>
      </c>
      <c r="J72" s="342">
        <v>172555.27</v>
      </c>
      <c r="K72" s="343">
        <v>-2700</v>
      </c>
      <c r="L72" s="338"/>
      <c r="M72" s="336"/>
      <c r="N72" s="336"/>
      <c r="O72" s="336"/>
      <c r="P72" s="342">
        <v>1909993.72</v>
      </c>
      <c r="Q72" s="344">
        <v>152894.39000000001</v>
      </c>
      <c r="R72" s="339"/>
      <c r="S72" s="339"/>
      <c r="T72" s="344">
        <v>212760</v>
      </c>
      <c r="U72" s="344">
        <v>62621</v>
      </c>
      <c r="V72" s="345">
        <v>323508</v>
      </c>
      <c r="W72" s="345">
        <v>79563.61</v>
      </c>
      <c r="X72" s="345">
        <v>24346.16</v>
      </c>
      <c r="Y72" s="340"/>
      <c r="Z72" s="262">
        <f t="shared" si="7"/>
        <v>333745.38</v>
      </c>
      <c r="AA72" s="263">
        <f t="shared" si="8"/>
        <v>-2700</v>
      </c>
      <c r="AB72" s="283">
        <f t="shared" si="9"/>
        <v>336445.38</v>
      </c>
      <c r="AC72" s="281">
        <f t="shared" si="10"/>
        <v>428275.39</v>
      </c>
      <c r="AD72" s="282">
        <f t="shared" si="11"/>
        <v>427417.76999999996</v>
      </c>
      <c r="AE72" s="264">
        <f t="shared" si="12"/>
        <v>857.62000000005355</v>
      </c>
    </row>
    <row r="73" spans="1:31" x14ac:dyDescent="0.2">
      <c r="A73" s="268" t="s">
        <v>292</v>
      </c>
      <c r="B73" s="268" t="s">
        <v>4</v>
      </c>
      <c r="C73" s="278">
        <v>3398</v>
      </c>
      <c r="D73" s="278" t="s">
        <v>669</v>
      </c>
      <c r="E73" s="77" t="s">
        <v>2583</v>
      </c>
      <c r="F73" s="341">
        <v>317128.59000000003</v>
      </c>
      <c r="G73" s="337"/>
      <c r="H73" s="341">
        <v>70591.8</v>
      </c>
      <c r="I73" s="342">
        <v>242885.95</v>
      </c>
      <c r="J73" s="342">
        <v>12595.11</v>
      </c>
      <c r="K73" s="343">
        <v>5500</v>
      </c>
      <c r="L73" s="338"/>
      <c r="M73" s="336"/>
      <c r="N73" s="336"/>
      <c r="O73" s="336"/>
      <c r="P73" s="342">
        <v>1439320.15</v>
      </c>
      <c r="Q73" s="344">
        <v>285941.59999999998</v>
      </c>
      <c r="R73" s="339"/>
      <c r="S73" s="339"/>
      <c r="T73" s="344">
        <v>137424</v>
      </c>
      <c r="U73" s="339"/>
      <c r="V73" s="345">
        <v>315252</v>
      </c>
      <c r="W73" s="345">
        <v>108873.21</v>
      </c>
      <c r="X73" s="345">
        <v>23494.38</v>
      </c>
      <c r="Y73" s="340"/>
      <c r="Z73" s="262">
        <f t="shared" si="7"/>
        <v>387720.39</v>
      </c>
      <c r="AA73" s="263">
        <f t="shared" si="8"/>
        <v>5500</v>
      </c>
      <c r="AB73" s="283">
        <f t="shared" si="9"/>
        <v>382220.39</v>
      </c>
      <c r="AC73" s="281">
        <f t="shared" si="10"/>
        <v>423365.6</v>
      </c>
      <c r="AD73" s="282">
        <f t="shared" si="11"/>
        <v>447619.59</v>
      </c>
      <c r="AE73" s="264">
        <f t="shared" si="12"/>
        <v>-24253.990000000049</v>
      </c>
    </row>
    <row r="74" spans="1:31" x14ac:dyDescent="0.2">
      <c r="A74" s="268" t="s">
        <v>292</v>
      </c>
      <c r="B74" s="268" t="s">
        <v>4</v>
      </c>
      <c r="C74" s="278">
        <v>4777</v>
      </c>
      <c r="D74" s="278" t="s">
        <v>670</v>
      </c>
      <c r="E74" s="336" t="s">
        <v>2584</v>
      </c>
      <c r="F74" s="341">
        <v>460559.23</v>
      </c>
      <c r="G74" s="337"/>
      <c r="H74" s="341">
        <v>50143.61</v>
      </c>
      <c r="I74" s="342">
        <v>868734.05</v>
      </c>
      <c r="J74" s="342">
        <v>171691.53</v>
      </c>
      <c r="K74" s="343">
        <v>75300</v>
      </c>
      <c r="L74" s="338"/>
      <c r="M74" s="336"/>
      <c r="N74" s="336"/>
      <c r="O74" s="336"/>
      <c r="P74" s="342">
        <v>4868817.07</v>
      </c>
      <c r="Q74" s="344">
        <v>134283.06</v>
      </c>
      <c r="R74" s="339"/>
      <c r="S74" s="339"/>
      <c r="T74" s="344">
        <v>225900</v>
      </c>
      <c r="U74" s="344">
        <v>88690</v>
      </c>
      <c r="V74" s="345">
        <v>349690</v>
      </c>
      <c r="W74" s="345">
        <v>122096.35</v>
      </c>
      <c r="X74" s="345">
        <v>21868.7</v>
      </c>
      <c r="Y74" s="340"/>
      <c r="Z74" s="262">
        <f t="shared" si="7"/>
        <v>510702.83999999997</v>
      </c>
      <c r="AA74" s="263">
        <f t="shared" si="8"/>
        <v>75300</v>
      </c>
      <c r="AB74" s="283">
        <f t="shared" si="9"/>
        <v>435402.83999999997</v>
      </c>
      <c r="AC74" s="281">
        <f t="shared" si="10"/>
        <v>448873.06</v>
      </c>
      <c r="AD74" s="282">
        <f t="shared" si="11"/>
        <v>493655.05</v>
      </c>
      <c r="AE74" s="264">
        <f t="shared" si="12"/>
        <v>-44781.989999999991</v>
      </c>
    </row>
    <row r="75" spans="1:31" x14ac:dyDescent="0.2">
      <c r="A75" s="268" t="s">
        <v>292</v>
      </c>
      <c r="B75" s="268" t="s">
        <v>4</v>
      </c>
      <c r="C75" s="278">
        <v>2834</v>
      </c>
      <c r="D75" s="278" t="s">
        <v>671</v>
      </c>
      <c r="E75" s="336" t="s">
        <v>2585</v>
      </c>
      <c r="F75" s="341">
        <v>232526.66</v>
      </c>
      <c r="G75" s="337"/>
      <c r="H75" s="341">
        <v>65784.69</v>
      </c>
      <c r="I75" s="342">
        <v>169224.26</v>
      </c>
      <c r="J75" s="342">
        <v>118870.85</v>
      </c>
      <c r="K75" s="338"/>
      <c r="L75" s="338"/>
      <c r="M75" s="336"/>
      <c r="N75" s="336"/>
      <c r="O75" s="336"/>
      <c r="P75" s="342">
        <v>310741.76000000001</v>
      </c>
      <c r="Q75" s="344">
        <v>38796.85</v>
      </c>
      <c r="R75" s="339"/>
      <c r="S75" s="339"/>
      <c r="T75" s="344">
        <v>215000</v>
      </c>
      <c r="U75" s="339"/>
      <c r="V75" s="345">
        <v>215000</v>
      </c>
      <c r="W75" s="345">
        <v>32324.82</v>
      </c>
      <c r="X75" s="345">
        <v>13481.56</v>
      </c>
      <c r="Y75" s="340"/>
      <c r="Z75" s="262">
        <f t="shared" si="7"/>
        <v>298311.34999999998</v>
      </c>
      <c r="AA75" s="263">
        <f t="shared" si="8"/>
        <v>0</v>
      </c>
      <c r="AB75" s="283">
        <f t="shared" si="9"/>
        <v>298311.34999999998</v>
      </c>
      <c r="AC75" s="281">
        <f t="shared" si="10"/>
        <v>253796.85</v>
      </c>
      <c r="AD75" s="282">
        <f t="shared" si="11"/>
        <v>260806.38</v>
      </c>
      <c r="AE75" s="264">
        <f t="shared" si="12"/>
        <v>-7009.5299999999988</v>
      </c>
    </row>
    <row r="76" spans="1:31" x14ac:dyDescent="0.2">
      <c r="A76" s="268" t="s">
        <v>292</v>
      </c>
      <c r="B76" s="268" t="s">
        <v>4</v>
      </c>
      <c r="C76" s="278">
        <v>2338</v>
      </c>
      <c r="D76" s="278" t="s">
        <v>672</v>
      </c>
      <c r="E76" s="336" t="s">
        <v>2586</v>
      </c>
      <c r="F76" s="341">
        <v>36082.720000000001</v>
      </c>
      <c r="G76" s="337"/>
      <c r="H76" s="341">
        <v>57043.25</v>
      </c>
      <c r="I76" s="342">
        <v>129808.37</v>
      </c>
      <c r="J76" s="342">
        <v>124120.42</v>
      </c>
      <c r="K76" s="343">
        <v>-24365.65</v>
      </c>
      <c r="L76" s="338"/>
      <c r="M76" s="336"/>
      <c r="N76" s="336"/>
      <c r="O76" s="336"/>
      <c r="P76" s="342">
        <v>3226080.14</v>
      </c>
      <c r="Q76" s="344">
        <v>89696.1</v>
      </c>
      <c r="R76" s="339"/>
      <c r="S76" s="339"/>
      <c r="T76" s="344">
        <v>49580</v>
      </c>
      <c r="U76" s="339"/>
      <c r="V76" s="345">
        <v>94818</v>
      </c>
      <c r="W76" s="345">
        <v>42243.61</v>
      </c>
      <c r="X76" s="345">
        <v>23428.92</v>
      </c>
      <c r="Y76" s="340"/>
      <c r="Z76" s="262">
        <f t="shared" si="7"/>
        <v>93125.97</v>
      </c>
      <c r="AA76" s="263">
        <f t="shared" si="8"/>
        <v>-24365.65</v>
      </c>
      <c r="AB76" s="283">
        <f t="shared" si="9"/>
        <v>117491.62</v>
      </c>
      <c r="AC76" s="281">
        <f t="shared" si="10"/>
        <v>139276.1</v>
      </c>
      <c r="AD76" s="282">
        <f t="shared" si="11"/>
        <v>160490.52999999997</v>
      </c>
      <c r="AE76" s="264">
        <f t="shared" si="12"/>
        <v>-21214.429999999964</v>
      </c>
    </row>
    <row r="77" spans="1:31" x14ac:dyDescent="0.2">
      <c r="A77" s="268" t="s">
        <v>292</v>
      </c>
      <c r="B77" s="268" t="s">
        <v>4</v>
      </c>
      <c r="C77" s="278">
        <v>4468</v>
      </c>
      <c r="D77" s="278" t="s">
        <v>673</v>
      </c>
      <c r="E77" s="336" t="s">
        <v>2587</v>
      </c>
      <c r="F77" s="341">
        <v>483470.25</v>
      </c>
      <c r="G77" s="337"/>
      <c r="H77" s="341">
        <v>39934.9</v>
      </c>
      <c r="I77" s="342">
        <v>439866.89</v>
      </c>
      <c r="J77" s="342">
        <v>161689.28</v>
      </c>
      <c r="K77" s="338"/>
      <c r="L77" s="338"/>
      <c r="M77" s="336"/>
      <c r="N77" s="336"/>
      <c r="O77" s="336"/>
      <c r="P77" s="342">
        <v>2484321.89</v>
      </c>
      <c r="Q77" s="344">
        <v>248210.89</v>
      </c>
      <c r="R77" s="339"/>
      <c r="S77" s="339"/>
      <c r="T77" s="344">
        <v>134220</v>
      </c>
      <c r="U77" s="339"/>
      <c r="V77" s="345">
        <v>261054</v>
      </c>
      <c r="W77" s="345">
        <v>127982.14</v>
      </c>
      <c r="X77" s="345">
        <v>10190.56</v>
      </c>
      <c r="Y77" s="340"/>
      <c r="Z77" s="262">
        <f t="shared" si="7"/>
        <v>523405.15</v>
      </c>
      <c r="AA77" s="263">
        <f t="shared" si="8"/>
        <v>0</v>
      </c>
      <c r="AB77" s="283">
        <f t="shared" si="9"/>
        <v>523405.15</v>
      </c>
      <c r="AC77" s="281">
        <f t="shared" si="10"/>
        <v>382430.89</v>
      </c>
      <c r="AD77" s="282">
        <f t="shared" si="11"/>
        <v>399226.7</v>
      </c>
      <c r="AE77" s="264">
        <f t="shared" si="12"/>
        <v>-16795.809999999998</v>
      </c>
    </row>
    <row r="78" spans="1:31" x14ac:dyDescent="0.2">
      <c r="A78" s="268" t="s">
        <v>292</v>
      </c>
      <c r="B78" s="268" t="s">
        <v>4</v>
      </c>
      <c r="C78" s="278">
        <v>1481</v>
      </c>
      <c r="D78" s="278" t="s">
        <v>674</v>
      </c>
      <c r="E78" s="336" t="s">
        <v>2595</v>
      </c>
      <c r="F78" s="341">
        <v>28602.92</v>
      </c>
      <c r="G78" s="337"/>
      <c r="H78" s="341">
        <v>23396.74</v>
      </c>
      <c r="I78" s="342">
        <v>194997.87</v>
      </c>
      <c r="J78" s="342">
        <v>14974.35</v>
      </c>
      <c r="K78" s="338"/>
      <c r="L78" s="338"/>
      <c r="M78" s="336"/>
      <c r="N78" s="336"/>
      <c r="O78" s="336"/>
      <c r="P78" s="342">
        <v>1219746.8700000001</v>
      </c>
      <c r="Q78" s="344">
        <v>10338.59</v>
      </c>
      <c r="R78" s="339"/>
      <c r="S78" s="339"/>
      <c r="T78" s="339"/>
      <c r="U78" s="344">
        <v>153480</v>
      </c>
      <c r="V78" s="345">
        <v>153480</v>
      </c>
      <c r="W78" s="345">
        <v>11048.36</v>
      </c>
      <c r="X78" s="345">
        <v>23152.82</v>
      </c>
      <c r="Y78" s="340"/>
      <c r="Z78" s="262">
        <f t="shared" si="7"/>
        <v>51999.66</v>
      </c>
      <c r="AA78" s="263">
        <f t="shared" si="8"/>
        <v>0</v>
      </c>
      <c r="AB78" s="283">
        <f t="shared" si="9"/>
        <v>51999.66</v>
      </c>
      <c r="AC78" s="281">
        <f t="shared" si="10"/>
        <v>163818.59</v>
      </c>
      <c r="AD78" s="282">
        <f t="shared" si="11"/>
        <v>187681.18</v>
      </c>
      <c r="AE78" s="264">
        <f t="shared" si="12"/>
        <v>-23862.589999999997</v>
      </c>
    </row>
    <row r="79" spans="1:31" x14ac:dyDescent="0.2">
      <c r="A79" s="268" t="s">
        <v>292</v>
      </c>
      <c r="B79" s="268" t="s">
        <v>4</v>
      </c>
      <c r="C79" s="278">
        <v>2622</v>
      </c>
      <c r="D79" s="278" t="s">
        <v>675</v>
      </c>
      <c r="E79" s="336" t="s">
        <v>2598</v>
      </c>
      <c r="F79" s="341">
        <v>333373.75</v>
      </c>
      <c r="G79" s="337"/>
      <c r="H79" s="341">
        <v>54610.2</v>
      </c>
      <c r="I79" s="342">
        <v>520866.33</v>
      </c>
      <c r="J79" s="342">
        <v>16442.16</v>
      </c>
      <c r="K79" s="338"/>
      <c r="L79" s="338"/>
      <c r="M79" s="336"/>
      <c r="N79" s="336"/>
      <c r="O79" s="336"/>
      <c r="P79" s="342">
        <v>2368149.29</v>
      </c>
      <c r="Q79" s="344">
        <v>105145.81</v>
      </c>
      <c r="R79" s="339"/>
      <c r="S79" s="339"/>
      <c r="T79" s="344">
        <v>333840</v>
      </c>
      <c r="U79" s="344">
        <v>23175</v>
      </c>
      <c r="V79" s="345">
        <v>370940</v>
      </c>
      <c r="W79" s="345">
        <v>80797.179999999993</v>
      </c>
      <c r="X79" s="345">
        <v>21533.34</v>
      </c>
      <c r="Y79" s="340"/>
      <c r="Z79" s="262">
        <f t="shared" si="7"/>
        <v>387983.95</v>
      </c>
      <c r="AA79" s="263">
        <f t="shared" si="8"/>
        <v>0</v>
      </c>
      <c r="AB79" s="283">
        <f t="shared" si="9"/>
        <v>387983.95</v>
      </c>
      <c r="AC79" s="281">
        <f t="shared" si="10"/>
        <v>462160.81</v>
      </c>
      <c r="AD79" s="282">
        <f t="shared" si="11"/>
        <v>473270.52</v>
      </c>
      <c r="AE79" s="264">
        <f t="shared" si="12"/>
        <v>-11109.710000000021</v>
      </c>
    </row>
    <row r="80" spans="1:31" x14ac:dyDescent="0.2">
      <c r="A80" s="268" t="s">
        <v>295</v>
      </c>
      <c r="B80" s="268" t="s">
        <v>5</v>
      </c>
      <c r="C80" s="278">
        <v>4703</v>
      </c>
      <c r="D80" s="278" t="s">
        <v>676</v>
      </c>
      <c r="E80" s="336" t="s">
        <v>2588</v>
      </c>
      <c r="F80" s="341">
        <v>613593.93999999994</v>
      </c>
      <c r="G80" s="337"/>
      <c r="H80" s="341">
        <v>83506.2</v>
      </c>
      <c r="I80" s="342">
        <v>425904</v>
      </c>
      <c r="J80" s="342">
        <v>555894.73</v>
      </c>
      <c r="K80" s="343">
        <v>22050</v>
      </c>
      <c r="L80" s="338"/>
      <c r="M80" s="342">
        <v>23250</v>
      </c>
      <c r="N80" s="336"/>
      <c r="O80" s="342">
        <v>-48770</v>
      </c>
      <c r="P80" s="342">
        <v>2500428.33</v>
      </c>
      <c r="Q80" s="344">
        <v>48388.92</v>
      </c>
      <c r="R80" s="344">
        <v>500</v>
      </c>
      <c r="S80" s="339"/>
      <c r="T80" s="344">
        <v>328700</v>
      </c>
      <c r="U80" s="339"/>
      <c r="V80" s="345">
        <v>405204</v>
      </c>
      <c r="W80" s="345">
        <v>69665.289999999994</v>
      </c>
      <c r="X80" s="345">
        <v>37953.300000000003</v>
      </c>
      <c r="Y80" s="340"/>
      <c r="Z80" s="262">
        <f t="shared" si="7"/>
        <v>697100.1399999999</v>
      </c>
      <c r="AA80" s="263">
        <f t="shared" si="8"/>
        <v>22050</v>
      </c>
      <c r="AB80" s="283">
        <f t="shared" si="9"/>
        <v>675050.1399999999</v>
      </c>
      <c r="AC80" s="281">
        <f t="shared" si="10"/>
        <v>377588.92</v>
      </c>
      <c r="AD80" s="282">
        <f t="shared" si="11"/>
        <v>512822.58999999997</v>
      </c>
      <c r="AE80" s="264">
        <f t="shared" si="12"/>
        <v>-135233.66999999998</v>
      </c>
    </row>
    <row r="81" spans="1:31" x14ac:dyDescent="0.2">
      <c r="A81" s="268" t="s">
        <v>295</v>
      </c>
      <c r="B81" s="268" t="s">
        <v>5</v>
      </c>
      <c r="C81" s="278">
        <v>1824</v>
      </c>
      <c r="D81" s="278" t="s">
        <v>677</v>
      </c>
      <c r="E81" s="336" t="s">
        <v>2589</v>
      </c>
      <c r="F81" s="341">
        <v>402735.28</v>
      </c>
      <c r="G81" s="337"/>
      <c r="H81" s="341">
        <v>29895.33</v>
      </c>
      <c r="I81" s="342">
        <v>5</v>
      </c>
      <c r="J81" s="342">
        <v>241911.57</v>
      </c>
      <c r="K81" s="343">
        <v>10650</v>
      </c>
      <c r="L81" s="338"/>
      <c r="M81" s="336"/>
      <c r="N81" s="336"/>
      <c r="O81" s="342">
        <v>3600</v>
      </c>
      <c r="P81" s="342">
        <v>2140561.41</v>
      </c>
      <c r="Q81" s="344">
        <v>168122.31</v>
      </c>
      <c r="R81" s="344">
        <v>46990</v>
      </c>
      <c r="S81" s="339"/>
      <c r="T81" s="344">
        <v>161211.5</v>
      </c>
      <c r="U81" s="339"/>
      <c r="V81" s="345">
        <v>247523.5</v>
      </c>
      <c r="W81" s="345">
        <v>65183.06</v>
      </c>
      <c r="X81" s="345">
        <v>13947</v>
      </c>
      <c r="Y81" s="340"/>
      <c r="Z81" s="262">
        <f t="shared" si="7"/>
        <v>432630.61000000004</v>
      </c>
      <c r="AA81" s="263">
        <f t="shared" si="8"/>
        <v>10650</v>
      </c>
      <c r="AB81" s="283">
        <f t="shared" si="9"/>
        <v>421980.61000000004</v>
      </c>
      <c r="AC81" s="281">
        <f t="shared" si="10"/>
        <v>376323.81</v>
      </c>
      <c r="AD81" s="282">
        <f t="shared" si="11"/>
        <v>326653.56</v>
      </c>
      <c r="AE81" s="264">
        <f t="shared" si="12"/>
        <v>49670.25</v>
      </c>
    </row>
    <row r="82" spans="1:31" x14ac:dyDescent="0.2">
      <c r="A82" s="268" t="s">
        <v>295</v>
      </c>
      <c r="B82" s="268" t="s">
        <v>5</v>
      </c>
      <c r="C82" s="278">
        <v>4449</v>
      </c>
      <c r="D82" s="278" t="s">
        <v>678</v>
      </c>
      <c r="E82" s="336" t="s">
        <v>2590</v>
      </c>
      <c r="F82" s="341">
        <v>920130.9</v>
      </c>
      <c r="G82" s="337"/>
      <c r="H82" s="341">
        <v>42897.72</v>
      </c>
      <c r="I82" s="342">
        <v>750058.77</v>
      </c>
      <c r="J82" s="342">
        <v>512375.1</v>
      </c>
      <c r="K82" s="343">
        <v>50450</v>
      </c>
      <c r="L82" s="338"/>
      <c r="M82" s="336"/>
      <c r="N82" s="336"/>
      <c r="O82" s="336"/>
      <c r="P82" s="342">
        <v>2191938.59</v>
      </c>
      <c r="Q82" s="344">
        <v>441060.22</v>
      </c>
      <c r="R82" s="344">
        <v>69090</v>
      </c>
      <c r="S82" s="339"/>
      <c r="T82" s="344">
        <v>37002</v>
      </c>
      <c r="U82" s="339"/>
      <c r="V82" s="345">
        <v>153977</v>
      </c>
      <c r="W82" s="345">
        <v>97733.11</v>
      </c>
      <c r="X82" s="345">
        <v>48305.5</v>
      </c>
      <c r="Y82" s="340"/>
      <c r="Z82" s="262">
        <f t="shared" si="7"/>
        <v>963028.62</v>
      </c>
      <c r="AA82" s="263">
        <f t="shared" si="8"/>
        <v>50450</v>
      </c>
      <c r="AB82" s="283">
        <f t="shared" si="9"/>
        <v>912578.62</v>
      </c>
      <c r="AC82" s="281">
        <f t="shared" si="10"/>
        <v>547152.22</v>
      </c>
      <c r="AD82" s="282">
        <f t="shared" si="11"/>
        <v>300015.61</v>
      </c>
      <c r="AE82" s="264">
        <f t="shared" si="12"/>
        <v>247136.61</v>
      </c>
    </row>
    <row r="83" spans="1:31" x14ac:dyDescent="0.2">
      <c r="A83" s="268" t="s">
        <v>295</v>
      </c>
      <c r="B83" s="268" t="s">
        <v>5</v>
      </c>
      <c r="C83" s="278">
        <v>4777</v>
      </c>
      <c r="D83" s="278" t="s">
        <v>679</v>
      </c>
      <c r="E83" s="336" t="s">
        <v>2591</v>
      </c>
      <c r="F83" s="341">
        <v>996621.08</v>
      </c>
      <c r="G83" s="337"/>
      <c r="H83" s="341">
        <v>57192.45</v>
      </c>
      <c r="I83" s="342">
        <v>951209.67</v>
      </c>
      <c r="J83" s="342">
        <v>335353.90999999997</v>
      </c>
      <c r="K83" s="343">
        <v>23356.3</v>
      </c>
      <c r="L83" s="338"/>
      <c r="M83" s="336"/>
      <c r="N83" s="336"/>
      <c r="O83" s="336"/>
      <c r="P83" s="342">
        <v>4194803.6500000004</v>
      </c>
      <c r="Q83" s="344">
        <v>385059.97</v>
      </c>
      <c r="R83" s="339"/>
      <c r="S83" s="339"/>
      <c r="T83" s="344">
        <v>271036</v>
      </c>
      <c r="U83" s="339"/>
      <c r="V83" s="345">
        <v>344776</v>
      </c>
      <c r="W83" s="345">
        <v>103415.77</v>
      </c>
      <c r="X83" s="345">
        <v>58643.94</v>
      </c>
      <c r="Y83" s="340"/>
      <c r="Z83" s="262">
        <f t="shared" si="7"/>
        <v>1053813.53</v>
      </c>
      <c r="AA83" s="263">
        <f t="shared" si="8"/>
        <v>23356.3</v>
      </c>
      <c r="AB83" s="283">
        <f t="shared" si="9"/>
        <v>1030457.23</v>
      </c>
      <c r="AC83" s="281">
        <f t="shared" si="10"/>
        <v>656095.97</v>
      </c>
      <c r="AD83" s="282">
        <f t="shared" si="11"/>
        <v>506835.71</v>
      </c>
      <c r="AE83" s="264">
        <f t="shared" si="12"/>
        <v>149260.25999999995</v>
      </c>
    </row>
    <row r="84" spans="1:31" x14ac:dyDescent="0.2">
      <c r="A84" s="268" t="s">
        <v>295</v>
      </c>
      <c r="B84" s="268" t="s">
        <v>5</v>
      </c>
      <c r="C84" s="278">
        <v>2103</v>
      </c>
      <c r="D84" s="278" t="s">
        <v>680</v>
      </c>
      <c r="E84" s="336" t="s">
        <v>2592</v>
      </c>
      <c r="F84" s="341">
        <v>255859.83</v>
      </c>
      <c r="G84" s="337"/>
      <c r="H84" s="341">
        <v>25353.43</v>
      </c>
      <c r="I84" s="342">
        <v>547932.18999999994</v>
      </c>
      <c r="J84" s="342">
        <v>153168.65</v>
      </c>
      <c r="K84" s="343">
        <v>15450</v>
      </c>
      <c r="L84" s="338"/>
      <c r="M84" s="336"/>
      <c r="N84" s="336"/>
      <c r="O84" s="336"/>
      <c r="P84" s="342">
        <v>2119139.65</v>
      </c>
      <c r="Q84" s="344">
        <v>123286.85</v>
      </c>
      <c r="R84" s="339"/>
      <c r="S84" s="339"/>
      <c r="T84" s="344">
        <v>183020</v>
      </c>
      <c r="U84" s="339"/>
      <c r="V84" s="345">
        <v>262120</v>
      </c>
      <c r="W84" s="345">
        <v>50386.75</v>
      </c>
      <c r="X84" s="345">
        <v>33248.639999999999</v>
      </c>
      <c r="Y84" s="340"/>
      <c r="Z84" s="262">
        <f t="shared" si="7"/>
        <v>281213.26</v>
      </c>
      <c r="AA84" s="263">
        <f t="shared" si="8"/>
        <v>15450</v>
      </c>
      <c r="AB84" s="283">
        <f t="shared" si="9"/>
        <v>265763.26</v>
      </c>
      <c r="AC84" s="281">
        <f t="shared" si="10"/>
        <v>306306.84999999998</v>
      </c>
      <c r="AD84" s="282">
        <f t="shared" si="11"/>
        <v>345755.39</v>
      </c>
      <c r="AE84" s="264">
        <f t="shared" si="12"/>
        <v>-39448.540000000037</v>
      </c>
    </row>
    <row r="85" spans="1:31" x14ac:dyDescent="0.2">
      <c r="A85" s="268" t="s">
        <v>295</v>
      </c>
      <c r="B85" s="268" t="s">
        <v>5</v>
      </c>
      <c r="C85" s="278">
        <v>5166</v>
      </c>
      <c r="D85" s="278" t="s">
        <v>681</v>
      </c>
      <c r="E85" s="336" t="s">
        <v>2593</v>
      </c>
      <c r="F85" s="341">
        <v>989832.17</v>
      </c>
      <c r="G85" s="337"/>
      <c r="H85" s="341">
        <v>61380.94</v>
      </c>
      <c r="I85" s="342">
        <v>221529.95</v>
      </c>
      <c r="J85" s="342">
        <v>272294.44</v>
      </c>
      <c r="K85" s="343">
        <v>25525.52</v>
      </c>
      <c r="L85" s="338"/>
      <c r="M85" s="336"/>
      <c r="N85" s="336"/>
      <c r="O85" s="336"/>
      <c r="P85" s="342">
        <v>1096893.17</v>
      </c>
      <c r="Q85" s="344">
        <v>199616.09</v>
      </c>
      <c r="R85" s="344">
        <v>460000</v>
      </c>
      <c r="S85" s="339"/>
      <c r="T85" s="344">
        <v>267340</v>
      </c>
      <c r="U85" s="339"/>
      <c r="V85" s="345">
        <v>329810</v>
      </c>
      <c r="W85" s="345">
        <v>108699.72</v>
      </c>
      <c r="X85" s="345">
        <v>41478.699999999997</v>
      </c>
      <c r="Y85" s="340"/>
      <c r="Z85" s="262">
        <f t="shared" si="7"/>
        <v>1051213.1100000001</v>
      </c>
      <c r="AA85" s="263">
        <f t="shared" si="8"/>
        <v>25525.52</v>
      </c>
      <c r="AB85" s="283">
        <f t="shared" si="9"/>
        <v>1025687.5900000001</v>
      </c>
      <c r="AC85" s="281">
        <f t="shared" si="10"/>
        <v>926956.09</v>
      </c>
      <c r="AD85" s="282">
        <f t="shared" si="11"/>
        <v>479988.42</v>
      </c>
      <c r="AE85" s="264">
        <f t="shared" si="12"/>
        <v>446967.67</v>
      </c>
    </row>
    <row r="86" spans="1:31" x14ac:dyDescent="0.2">
      <c r="A86" s="268" t="s">
        <v>295</v>
      </c>
      <c r="B86" s="268" t="s">
        <v>5</v>
      </c>
      <c r="C86" s="278">
        <v>3557</v>
      </c>
      <c r="D86" s="278" t="s">
        <v>682</v>
      </c>
      <c r="E86" s="336" t="s">
        <v>2594</v>
      </c>
      <c r="F86" s="341">
        <v>1052304.8999999999</v>
      </c>
      <c r="G86" s="341">
        <v>28200</v>
      </c>
      <c r="H86" s="341">
        <v>43667.98</v>
      </c>
      <c r="I86" s="342">
        <v>130185.95</v>
      </c>
      <c r="J86" s="342">
        <v>225708.58</v>
      </c>
      <c r="K86" s="343">
        <v>25615.9</v>
      </c>
      <c r="L86" s="338"/>
      <c r="M86" s="336"/>
      <c r="N86" s="336"/>
      <c r="O86" s="336"/>
      <c r="P86" s="342">
        <v>3207738.11</v>
      </c>
      <c r="Q86" s="344">
        <v>433182.04</v>
      </c>
      <c r="R86" s="339"/>
      <c r="S86" s="339"/>
      <c r="T86" s="344">
        <v>220640</v>
      </c>
      <c r="U86" s="339"/>
      <c r="V86" s="345">
        <v>245640</v>
      </c>
      <c r="W86" s="345">
        <v>90355.01</v>
      </c>
      <c r="X86" s="345">
        <v>124422.06</v>
      </c>
      <c r="Y86" s="340"/>
      <c r="Z86" s="262">
        <f t="shared" si="7"/>
        <v>1124172.8799999999</v>
      </c>
      <c r="AA86" s="263">
        <f t="shared" si="8"/>
        <v>25615.9</v>
      </c>
      <c r="AB86" s="283">
        <f t="shared" si="9"/>
        <v>1098556.98</v>
      </c>
      <c r="AC86" s="281">
        <f t="shared" si="10"/>
        <v>653822.04</v>
      </c>
      <c r="AD86" s="282">
        <f t="shared" si="11"/>
        <v>460417.07</v>
      </c>
      <c r="AE86" s="264">
        <f t="shared" si="12"/>
        <v>193404.97000000003</v>
      </c>
    </row>
  </sheetData>
  <autoFilter ref="A1:AE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20"/>
  <sheetViews>
    <sheetView topLeftCell="A203" zoomScaleNormal="100" workbookViewId="0">
      <selection activeCell="A223" sqref="A223"/>
    </sheetView>
  </sheetViews>
  <sheetFormatPr defaultColWidth="33.125" defaultRowHeight="14.25" x14ac:dyDescent="0.2"/>
  <cols>
    <col min="1" max="1" width="60.25" style="250" bestFit="1" customWidth="1"/>
    <col min="2" max="5" width="33.125" style="89"/>
    <col min="6" max="6" width="33.125" style="250"/>
    <col min="7" max="11" width="33.125" style="232"/>
    <col min="12" max="15" width="33.125" style="250"/>
    <col min="16" max="21" width="33.125" style="73"/>
    <col min="22" max="29" width="33.125" style="90"/>
    <col min="30" max="16384" width="33.125" style="250"/>
  </cols>
  <sheetData>
    <row r="1" spans="1:29" x14ac:dyDescent="0.2">
      <c r="A1" s="336" t="s">
        <v>2457</v>
      </c>
      <c r="B1" s="337" t="s">
        <v>2463</v>
      </c>
      <c r="C1" s="337" t="s">
        <v>2465</v>
      </c>
      <c r="D1" s="337" t="s">
        <v>2467</v>
      </c>
      <c r="E1" s="337" t="s">
        <v>2798</v>
      </c>
      <c r="F1" s="336" t="s">
        <v>2469</v>
      </c>
      <c r="G1" s="338" t="s">
        <v>2471</v>
      </c>
      <c r="H1" s="338" t="s">
        <v>2475</v>
      </c>
      <c r="I1" s="338" t="s">
        <v>2477</v>
      </c>
      <c r="J1" s="338" t="s">
        <v>2481</v>
      </c>
      <c r="K1" s="338" t="s">
        <v>2483</v>
      </c>
      <c r="L1" s="336" t="s">
        <v>2485</v>
      </c>
      <c r="M1" s="336" t="s">
        <v>2487</v>
      </c>
      <c r="N1" s="336" t="s">
        <v>2489</v>
      </c>
      <c r="O1" s="336" t="s">
        <v>2491</v>
      </c>
      <c r="P1" s="339" t="s">
        <v>2495</v>
      </c>
      <c r="Q1" s="339" t="s">
        <v>2497</v>
      </c>
      <c r="R1" s="339" t="s">
        <v>2499</v>
      </c>
      <c r="S1" s="339" t="s">
        <v>2800</v>
      </c>
      <c r="T1" s="339" t="s">
        <v>2501</v>
      </c>
      <c r="U1" s="339" t="s">
        <v>2503</v>
      </c>
      <c r="V1" s="340" t="s">
        <v>2505</v>
      </c>
      <c r="W1" s="340" t="s">
        <v>2507</v>
      </c>
      <c r="X1" s="340" t="s">
        <v>2509</v>
      </c>
      <c r="Y1" s="340" t="s">
        <v>2511</v>
      </c>
      <c r="Z1" s="340" t="s">
        <v>2513</v>
      </c>
      <c r="AA1" s="340" t="s">
        <v>2802</v>
      </c>
      <c r="AB1" s="340" t="s">
        <v>2804</v>
      </c>
      <c r="AC1" s="340" t="s">
        <v>2515</v>
      </c>
    </row>
    <row r="2" spans="1:29" x14ac:dyDescent="0.2">
      <c r="A2" s="336" t="s">
        <v>2458</v>
      </c>
      <c r="B2" s="337" t="s">
        <v>2464</v>
      </c>
      <c r="C2" s="337" t="s">
        <v>2466</v>
      </c>
      <c r="D2" s="337" t="s">
        <v>2468</v>
      </c>
      <c r="E2" s="337" t="s">
        <v>2799</v>
      </c>
      <c r="F2" s="336" t="s">
        <v>2470</v>
      </c>
      <c r="G2" s="338" t="s">
        <v>2472</v>
      </c>
      <c r="H2" s="338" t="s">
        <v>2476</v>
      </c>
      <c r="I2" s="338" t="s">
        <v>2478</v>
      </c>
      <c r="J2" s="338" t="s">
        <v>2482</v>
      </c>
      <c r="K2" s="338" t="s">
        <v>2484</v>
      </c>
      <c r="L2" s="336" t="s">
        <v>2486</v>
      </c>
      <c r="M2" s="336" t="s">
        <v>2488</v>
      </c>
      <c r="N2" s="336" t="s">
        <v>2490</v>
      </c>
      <c r="O2" s="336" t="s">
        <v>2492</v>
      </c>
      <c r="P2" s="339" t="s">
        <v>2496</v>
      </c>
      <c r="Q2" s="339" t="s">
        <v>2498</v>
      </c>
      <c r="R2" s="339" t="s">
        <v>2500</v>
      </c>
      <c r="S2" s="339" t="s">
        <v>2801</v>
      </c>
      <c r="T2" s="339" t="s">
        <v>2502</v>
      </c>
      <c r="U2" s="339" t="s">
        <v>2504</v>
      </c>
      <c r="V2" s="340" t="s">
        <v>2506</v>
      </c>
      <c r="W2" s="340" t="s">
        <v>2508</v>
      </c>
      <c r="X2" s="340" t="s">
        <v>2510</v>
      </c>
      <c r="Y2" s="340" t="s">
        <v>2512</v>
      </c>
      <c r="Z2" s="340" t="s">
        <v>2514</v>
      </c>
      <c r="AA2" s="340" t="s">
        <v>2803</v>
      </c>
      <c r="AB2" s="340" t="s">
        <v>2805</v>
      </c>
      <c r="AC2" s="340" t="s">
        <v>2516</v>
      </c>
    </row>
    <row r="3" spans="1:29" x14ac:dyDescent="0.2">
      <c r="A3" s="336" t="s">
        <v>2459</v>
      </c>
      <c r="B3" s="341">
        <v>132074180.58</v>
      </c>
      <c r="C3" s="341">
        <v>2186316</v>
      </c>
      <c r="D3" s="341">
        <v>36532943.710000001</v>
      </c>
      <c r="E3" s="341">
        <v>321513</v>
      </c>
      <c r="F3" s="342">
        <v>160991348.66</v>
      </c>
      <c r="G3" s="343">
        <v>79487410.359999999</v>
      </c>
      <c r="H3" s="343">
        <v>2305434.52</v>
      </c>
      <c r="I3" s="343">
        <v>13273882.33</v>
      </c>
      <c r="J3" s="343">
        <v>1652051.2</v>
      </c>
      <c r="K3" s="343">
        <v>-133478.29999999999</v>
      </c>
      <c r="L3" s="342">
        <v>4070538.26</v>
      </c>
      <c r="M3" s="342">
        <v>-10839806.1</v>
      </c>
      <c r="N3" s="342">
        <v>30798900.109999999</v>
      </c>
      <c r="O3" s="342">
        <v>511936750.43000001</v>
      </c>
      <c r="P3" s="344">
        <v>47994761.020000003</v>
      </c>
      <c r="Q3" s="344">
        <v>3306936.69</v>
      </c>
      <c r="R3" s="344">
        <v>33.840000000000003</v>
      </c>
      <c r="S3" s="344">
        <v>237780</v>
      </c>
      <c r="T3" s="344">
        <v>53433478.789999999</v>
      </c>
      <c r="U3" s="344">
        <v>2173974.06</v>
      </c>
      <c r="V3" s="345">
        <v>77927055.790000007</v>
      </c>
      <c r="W3" s="345">
        <v>4880</v>
      </c>
      <c r="X3" s="345">
        <v>6397</v>
      </c>
      <c r="Y3" s="345">
        <v>30370738.390000001</v>
      </c>
      <c r="Z3" s="345">
        <v>7591025.0099999998</v>
      </c>
      <c r="AA3" s="345">
        <v>33119.85</v>
      </c>
      <c r="AB3" s="345">
        <v>19074.330000000002</v>
      </c>
      <c r="AC3" s="345">
        <v>199309.96</v>
      </c>
    </row>
    <row r="4" spans="1:29" x14ac:dyDescent="0.2">
      <c r="A4" s="336" t="s">
        <v>15</v>
      </c>
      <c r="B4" s="341">
        <v>87552.59</v>
      </c>
      <c r="C4" s="337"/>
      <c r="D4" s="341">
        <v>0</v>
      </c>
      <c r="E4" s="337"/>
      <c r="F4" s="342">
        <v>100948.66</v>
      </c>
      <c r="G4" s="343">
        <v>144285.21</v>
      </c>
      <c r="H4" s="338"/>
      <c r="I4" s="338"/>
      <c r="J4" s="338"/>
      <c r="K4" s="343">
        <v>-3284358.65</v>
      </c>
      <c r="L4" s="336"/>
      <c r="M4" s="342">
        <v>2351172.4700000002</v>
      </c>
      <c r="N4" s="342">
        <v>-2326307.06</v>
      </c>
      <c r="O4" s="342">
        <v>2450442</v>
      </c>
      <c r="P4" s="344">
        <v>41220</v>
      </c>
      <c r="Q4" s="339"/>
      <c r="R4" s="339"/>
      <c r="S4" s="339"/>
      <c r="T4" s="344">
        <v>248752</v>
      </c>
      <c r="U4" s="344">
        <v>58681.75</v>
      </c>
      <c r="V4" s="345">
        <v>307433.75</v>
      </c>
      <c r="W4" s="340"/>
      <c r="X4" s="340"/>
      <c r="Y4" s="345">
        <v>9100</v>
      </c>
      <c r="Z4" s="345">
        <v>43300.02</v>
      </c>
      <c r="AA4" s="340"/>
      <c r="AB4" s="340"/>
      <c r="AC4" s="340"/>
    </row>
    <row r="5" spans="1:29" x14ac:dyDescent="0.2">
      <c r="A5" s="336"/>
      <c r="B5" s="341"/>
      <c r="C5" s="337"/>
      <c r="D5" s="341"/>
      <c r="E5" s="337"/>
      <c r="F5" s="342"/>
      <c r="G5" s="343"/>
      <c r="H5" s="338"/>
      <c r="I5" s="338"/>
      <c r="J5" s="338"/>
      <c r="K5" s="343"/>
      <c r="L5" s="336"/>
      <c r="M5" s="342"/>
      <c r="N5" s="342"/>
      <c r="O5" s="342"/>
      <c r="P5" s="344"/>
      <c r="Q5" s="339"/>
      <c r="R5" s="339"/>
      <c r="S5" s="339"/>
      <c r="T5" s="344"/>
      <c r="U5" s="344"/>
      <c r="V5" s="345"/>
      <c r="W5" s="340"/>
      <c r="X5" s="340"/>
      <c r="Y5" s="345"/>
      <c r="Z5" s="345"/>
      <c r="AA5" s="340"/>
      <c r="AB5" s="340"/>
      <c r="AC5" s="340"/>
    </row>
    <row r="6" spans="1:29" x14ac:dyDescent="0.2">
      <c r="A6" s="336"/>
      <c r="B6" s="341"/>
      <c r="C6" s="337"/>
      <c r="D6" s="341"/>
      <c r="E6" s="337"/>
      <c r="F6" s="342"/>
      <c r="G6" s="343"/>
      <c r="H6" s="338"/>
      <c r="I6" s="338"/>
      <c r="J6" s="338"/>
      <c r="K6" s="343"/>
      <c r="L6" s="336"/>
      <c r="M6" s="342"/>
      <c r="N6" s="342"/>
      <c r="O6" s="342"/>
      <c r="P6" s="344"/>
      <c r="Q6" s="339"/>
      <c r="R6" s="339"/>
      <c r="S6" s="339"/>
      <c r="T6" s="344"/>
      <c r="U6" s="344"/>
      <c r="V6" s="345"/>
      <c r="W6" s="340"/>
      <c r="X6" s="340"/>
      <c r="Y6" s="345"/>
      <c r="Z6" s="345"/>
      <c r="AA6" s="340"/>
      <c r="AB6" s="340"/>
      <c r="AC6" s="340"/>
    </row>
    <row r="7" spans="1:29" x14ac:dyDescent="0.2">
      <c r="A7" s="336"/>
      <c r="B7" s="341"/>
      <c r="C7" s="337"/>
      <c r="D7" s="341"/>
      <c r="E7" s="337"/>
      <c r="F7" s="342"/>
      <c r="G7" s="343"/>
      <c r="H7" s="338"/>
      <c r="I7" s="338"/>
      <c r="J7" s="338"/>
      <c r="K7" s="343"/>
      <c r="L7" s="336"/>
      <c r="M7" s="342"/>
      <c r="N7" s="342"/>
      <c r="O7" s="342"/>
      <c r="P7" s="344"/>
      <c r="Q7" s="339"/>
      <c r="R7" s="339"/>
      <c r="S7" s="339"/>
      <c r="T7" s="344"/>
      <c r="U7" s="344"/>
      <c r="V7" s="345"/>
      <c r="W7" s="340"/>
      <c r="X7" s="340"/>
      <c r="Y7" s="345"/>
      <c r="Z7" s="345"/>
      <c r="AA7" s="340"/>
      <c r="AB7" s="340"/>
      <c r="AC7" s="340"/>
    </row>
    <row r="8" spans="1:29" x14ac:dyDescent="0.2">
      <c r="A8" s="336"/>
      <c r="B8" s="341"/>
      <c r="C8" s="337"/>
      <c r="D8" s="341"/>
      <c r="E8" s="337"/>
      <c r="F8" s="342"/>
      <c r="G8" s="343"/>
      <c r="H8" s="338"/>
      <c r="I8" s="338"/>
      <c r="J8" s="338"/>
      <c r="K8" s="343"/>
      <c r="L8" s="336"/>
      <c r="M8" s="342"/>
      <c r="N8" s="342"/>
      <c r="O8" s="342"/>
      <c r="P8" s="344"/>
      <c r="Q8" s="339"/>
      <c r="R8" s="339"/>
      <c r="S8" s="339"/>
      <c r="T8" s="344"/>
      <c r="U8" s="344"/>
      <c r="V8" s="345"/>
      <c r="W8" s="340"/>
      <c r="X8" s="340"/>
      <c r="Y8" s="345"/>
      <c r="Z8" s="345"/>
      <c r="AA8" s="340"/>
      <c r="AB8" s="340"/>
      <c r="AC8" s="340"/>
    </row>
    <row r="9" spans="1:29" x14ac:dyDescent="0.2">
      <c r="A9" s="336"/>
      <c r="B9" s="341"/>
      <c r="C9" s="337"/>
      <c r="D9" s="341"/>
      <c r="E9" s="337"/>
      <c r="F9" s="342"/>
      <c r="G9" s="343"/>
      <c r="H9" s="338"/>
      <c r="I9" s="338"/>
      <c r="J9" s="338"/>
      <c r="K9" s="343"/>
      <c r="L9" s="336"/>
      <c r="M9" s="342"/>
      <c r="N9" s="342"/>
      <c r="O9" s="342"/>
      <c r="P9" s="344"/>
      <c r="Q9" s="339"/>
      <c r="R9" s="339"/>
      <c r="S9" s="339"/>
      <c r="T9" s="344"/>
      <c r="U9" s="344"/>
      <c r="V9" s="345"/>
      <c r="W9" s="340"/>
      <c r="X9" s="340"/>
      <c r="Y9" s="345"/>
      <c r="Z9" s="345"/>
      <c r="AA9" s="340"/>
      <c r="AB9" s="340"/>
      <c r="AC9" s="340"/>
    </row>
    <row r="10" spans="1:29" x14ac:dyDescent="0.2">
      <c r="A10" s="336" t="s">
        <v>2600</v>
      </c>
      <c r="B10" s="341">
        <v>421608.65</v>
      </c>
      <c r="C10" s="341">
        <v>0</v>
      </c>
      <c r="D10" s="341">
        <v>594840.89</v>
      </c>
      <c r="E10" s="337"/>
      <c r="F10" s="342">
        <v>97982</v>
      </c>
      <c r="G10" s="343">
        <v>1365745.17</v>
      </c>
      <c r="H10" s="343">
        <v>11000</v>
      </c>
      <c r="I10" s="343">
        <v>68684.58</v>
      </c>
      <c r="J10" s="338"/>
      <c r="K10" s="338"/>
      <c r="L10" s="336"/>
      <c r="M10" s="336"/>
      <c r="N10" s="342">
        <v>126497.37</v>
      </c>
      <c r="O10" s="342">
        <v>1691218.36</v>
      </c>
      <c r="P10" s="344">
        <v>167750.10999999999</v>
      </c>
      <c r="Q10" s="344">
        <v>294560</v>
      </c>
      <c r="R10" s="339"/>
      <c r="S10" s="339"/>
      <c r="T10" s="344">
        <v>499781</v>
      </c>
      <c r="U10" s="344">
        <v>4122</v>
      </c>
      <c r="V10" s="345">
        <v>606603</v>
      </c>
      <c r="W10" s="340"/>
      <c r="X10" s="340"/>
      <c r="Y10" s="345">
        <v>173059.71</v>
      </c>
      <c r="Z10" s="345">
        <v>69937.84</v>
      </c>
      <c r="AA10" s="340"/>
      <c r="AB10" s="340"/>
      <c r="AC10" s="340"/>
    </row>
    <row r="11" spans="1:29" x14ac:dyDescent="0.2">
      <c r="A11" s="336" t="s">
        <v>2601</v>
      </c>
      <c r="B11" s="341">
        <v>474030.3</v>
      </c>
      <c r="C11" s="341">
        <v>7808</v>
      </c>
      <c r="D11" s="341">
        <v>524286.25</v>
      </c>
      <c r="E11" s="337"/>
      <c r="F11" s="342">
        <v>395736.3</v>
      </c>
      <c r="G11" s="343">
        <v>469882.07</v>
      </c>
      <c r="H11" s="338"/>
      <c r="I11" s="343">
        <v>66522</v>
      </c>
      <c r="J11" s="338"/>
      <c r="K11" s="338"/>
      <c r="L11" s="336"/>
      <c r="M11" s="336"/>
      <c r="N11" s="342">
        <v>197533.99</v>
      </c>
      <c r="O11" s="342">
        <v>1534772.11</v>
      </c>
      <c r="P11" s="344">
        <v>291605.99</v>
      </c>
      <c r="Q11" s="339"/>
      <c r="R11" s="339"/>
      <c r="S11" s="339"/>
      <c r="T11" s="344">
        <v>321765</v>
      </c>
      <c r="U11" s="344">
        <v>2000</v>
      </c>
      <c r="V11" s="345">
        <v>543727</v>
      </c>
      <c r="W11" s="340"/>
      <c r="X11" s="340"/>
      <c r="Y11" s="345">
        <v>158193.85</v>
      </c>
      <c r="Z11" s="345">
        <v>63309.48</v>
      </c>
      <c r="AA11" s="340"/>
      <c r="AB11" s="340"/>
      <c r="AC11" s="340"/>
    </row>
    <row r="12" spans="1:29" x14ac:dyDescent="0.2">
      <c r="A12" s="336" t="s">
        <v>2602</v>
      </c>
      <c r="B12" s="341">
        <v>1504263.38</v>
      </c>
      <c r="C12" s="341">
        <v>46800</v>
      </c>
      <c r="D12" s="341">
        <v>822433.77</v>
      </c>
      <c r="E12" s="337"/>
      <c r="F12" s="342">
        <v>731267.71</v>
      </c>
      <c r="G12" s="343">
        <v>584223.96</v>
      </c>
      <c r="H12" s="338"/>
      <c r="I12" s="343">
        <v>289025.78999999998</v>
      </c>
      <c r="J12" s="338"/>
      <c r="K12" s="343">
        <v>95</v>
      </c>
      <c r="L12" s="336"/>
      <c r="M12" s="336"/>
      <c r="N12" s="342">
        <v>227420.54</v>
      </c>
      <c r="O12" s="342">
        <v>1567224.53</v>
      </c>
      <c r="P12" s="344">
        <v>42197.97</v>
      </c>
      <c r="Q12" s="344">
        <v>-157305</v>
      </c>
      <c r="R12" s="339"/>
      <c r="S12" s="339"/>
      <c r="T12" s="344">
        <v>302670</v>
      </c>
      <c r="U12" s="339"/>
      <c r="V12" s="345">
        <v>525727</v>
      </c>
      <c r="W12" s="340"/>
      <c r="X12" s="340"/>
      <c r="Y12" s="345">
        <v>373447.33</v>
      </c>
      <c r="Z12" s="345">
        <v>55902.06</v>
      </c>
      <c r="AA12" s="340"/>
      <c r="AB12" s="340"/>
      <c r="AC12" s="340"/>
    </row>
    <row r="13" spans="1:29" x14ac:dyDescent="0.2">
      <c r="A13" s="336" t="s">
        <v>2603</v>
      </c>
      <c r="B13" s="341">
        <v>1324507.8700000001</v>
      </c>
      <c r="C13" s="341">
        <v>7808</v>
      </c>
      <c r="D13" s="341">
        <v>272113.39</v>
      </c>
      <c r="E13" s="337"/>
      <c r="F13" s="342">
        <v>67834.95</v>
      </c>
      <c r="G13" s="343">
        <v>2495648.7999999998</v>
      </c>
      <c r="H13" s="343">
        <v>0</v>
      </c>
      <c r="I13" s="343">
        <v>69787.350000000006</v>
      </c>
      <c r="J13" s="338"/>
      <c r="K13" s="338"/>
      <c r="L13" s="336"/>
      <c r="M13" s="336"/>
      <c r="N13" s="342">
        <v>142258.62</v>
      </c>
      <c r="O13" s="342">
        <v>1097038.29</v>
      </c>
      <c r="P13" s="344">
        <v>181511.25</v>
      </c>
      <c r="Q13" s="344">
        <v>1800000</v>
      </c>
      <c r="R13" s="339"/>
      <c r="S13" s="339"/>
      <c r="T13" s="344">
        <v>372213</v>
      </c>
      <c r="U13" s="344">
        <v>25000</v>
      </c>
      <c r="V13" s="345">
        <v>516617</v>
      </c>
      <c r="W13" s="340"/>
      <c r="X13" s="340"/>
      <c r="Y13" s="345">
        <v>97292.94</v>
      </c>
      <c r="Z13" s="345">
        <v>96544.22</v>
      </c>
      <c r="AA13" s="340"/>
      <c r="AB13" s="340"/>
      <c r="AC13" s="340"/>
    </row>
    <row r="14" spans="1:29" x14ac:dyDescent="0.2">
      <c r="A14" s="336" t="s">
        <v>2604</v>
      </c>
      <c r="B14" s="341">
        <v>338931.76</v>
      </c>
      <c r="C14" s="341">
        <v>4104</v>
      </c>
      <c r="D14" s="341">
        <v>235549.06</v>
      </c>
      <c r="E14" s="337"/>
      <c r="F14" s="342">
        <v>1982776.18</v>
      </c>
      <c r="G14" s="343">
        <v>282630.21000000002</v>
      </c>
      <c r="H14" s="338"/>
      <c r="I14" s="343">
        <v>25911.360000000001</v>
      </c>
      <c r="J14" s="338"/>
      <c r="K14" s="338"/>
      <c r="L14" s="336"/>
      <c r="M14" s="336"/>
      <c r="N14" s="342">
        <v>114564.52</v>
      </c>
      <c r="O14" s="342">
        <v>1718005.94</v>
      </c>
      <c r="P14" s="344">
        <v>116108.19</v>
      </c>
      <c r="Q14" s="339"/>
      <c r="R14" s="339"/>
      <c r="S14" s="339"/>
      <c r="T14" s="344">
        <v>281453</v>
      </c>
      <c r="U14" s="339"/>
      <c r="V14" s="345">
        <v>358212</v>
      </c>
      <c r="W14" s="340"/>
      <c r="X14" s="340"/>
      <c r="Y14" s="345">
        <v>146139.32</v>
      </c>
      <c r="Z14" s="345">
        <v>41782.160000000003</v>
      </c>
      <c r="AA14" s="340"/>
      <c r="AB14" s="340"/>
      <c r="AC14" s="340"/>
    </row>
    <row r="15" spans="1:29" x14ac:dyDescent="0.2">
      <c r="A15" s="336" t="s">
        <v>2605</v>
      </c>
      <c r="B15" s="341">
        <v>480935.27</v>
      </c>
      <c r="C15" s="341">
        <v>4104</v>
      </c>
      <c r="D15" s="341">
        <v>642855.42000000004</v>
      </c>
      <c r="E15" s="337"/>
      <c r="F15" s="342">
        <v>1572970.63</v>
      </c>
      <c r="G15" s="343">
        <v>134164.19</v>
      </c>
      <c r="H15" s="338"/>
      <c r="I15" s="343">
        <v>169300.39</v>
      </c>
      <c r="J15" s="343">
        <v>62009.2</v>
      </c>
      <c r="K15" s="343">
        <v>887655</v>
      </c>
      <c r="L15" s="336"/>
      <c r="M15" s="336"/>
      <c r="N15" s="342">
        <v>168338.81</v>
      </c>
      <c r="O15" s="342">
        <v>3950541.16</v>
      </c>
      <c r="P15" s="344">
        <v>200995.95</v>
      </c>
      <c r="Q15" s="339"/>
      <c r="R15" s="339"/>
      <c r="S15" s="339"/>
      <c r="T15" s="344">
        <v>302755</v>
      </c>
      <c r="U15" s="339"/>
      <c r="V15" s="345">
        <v>466884</v>
      </c>
      <c r="W15" s="340"/>
      <c r="X15" s="340"/>
      <c r="Y15" s="345">
        <v>218772.31</v>
      </c>
      <c r="Z15" s="345">
        <v>8176.4</v>
      </c>
      <c r="AA15" s="340"/>
      <c r="AB15" s="340"/>
      <c r="AC15" s="340"/>
    </row>
    <row r="16" spans="1:29" x14ac:dyDescent="0.2">
      <c r="A16" s="336" t="s">
        <v>2606</v>
      </c>
      <c r="B16" s="341">
        <v>669389.02</v>
      </c>
      <c r="C16" s="341">
        <v>16416</v>
      </c>
      <c r="D16" s="341">
        <v>368554.5</v>
      </c>
      <c r="E16" s="337"/>
      <c r="F16" s="342">
        <v>794588.27</v>
      </c>
      <c r="G16" s="343">
        <v>836109.41</v>
      </c>
      <c r="H16" s="338"/>
      <c r="I16" s="343">
        <v>87700.56</v>
      </c>
      <c r="J16" s="343">
        <v>5000</v>
      </c>
      <c r="K16" s="343">
        <v>258.88</v>
      </c>
      <c r="L16" s="336"/>
      <c r="M16" s="336"/>
      <c r="N16" s="342">
        <v>162145.42000000001</v>
      </c>
      <c r="O16" s="342">
        <v>2643840</v>
      </c>
      <c r="P16" s="344">
        <v>190014.4</v>
      </c>
      <c r="Q16" s="339"/>
      <c r="R16" s="339"/>
      <c r="S16" s="339"/>
      <c r="T16" s="344">
        <v>299359</v>
      </c>
      <c r="U16" s="339"/>
      <c r="V16" s="345">
        <v>495319</v>
      </c>
      <c r="W16" s="340"/>
      <c r="X16" s="340"/>
      <c r="Y16" s="345">
        <v>277443.44</v>
      </c>
      <c r="Z16" s="345">
        <v>75326.92</v>
      </c>
      <c r="AA16" s="340"/>
      <c r="AB16" s="340"/>
      <c r="AC16" s="340"/>
    </row>
    <row r="17" spans="1:29" x14ac:dyDescent="0.2">
      <c r="A17" s="336" t="s">
        <v>2607</v>
      </c>
      <c r="B17" s="341">
        <v>242606.13</v>
      </c>
      <c r="C17" s="341">
        <v>7808</v>
      </c>
      <c r="D17" s="341">
        <v>269760.3</v>
      </c>
      <c r="E17" s="337"/>
      <c r="F17" s="342">
        <v>666632.48</v>
      </c>
      <c r="G17" s="343">
        <v>7609.3</v>
      </c>
      <c r="H17" s="338"/>
      <c r="I17" s="343">
        <v>107178.36</v>
      </c>
      <c r="J17" s="338"/>
      <c r="K17" s="338"/>
      <c r="L17" s="336"/>
      <c r="M17" s="336"/>
      <c r="N17" s="342">
        <v>117647.77</v>
      </c>
      <c r="O17" s="342">
        <v>2287723.02</v>
      </c>
      <c r="P17" s="344">
        <v>155724.87</v>
      </c>
      <c r="Q17" s="339"/>
      <c r="R17" s="339"/>
      <c r="S17" s="339"/>
      <c r="T17" s="344">
        <v>259631</v>
      </c>
      <c r="U17" s="339"/>
      <c r="V17" s="345">
        <v>399971</v>
      </c>
      <c r="W17" s="340"/>
      <c r="X17" s="340"/>
      <c r="Y17" s="345">
        <v>146899.10999999999</v>
      </c>
      <c r="Z17" s="345">
        <v>20996</v>
      </c>
      <c r="AA17" s="340"/>
      <c r="AB17" s="340"/>
      <c r="AC17" s="340"/>
    </row>
    <row r="18" spans="1:29" x14ac:dyDescent="0.2">
      <c r="A18" s="336" t="s">
        <v>2608</v>
      </c>
      <c r="B18" s="341">
        <v>910695.79</v>
      </c>
      <c r="C18" s="341">
        <v>4104</v>
      </c>
      <c r="D18" s="341">
        <v>541633.01</v>
      </c>
      <c r="E18" s="337"/>
      <c r="F18" s="342">
        <v>638429.41</v>
      </c>
      <c r="G18" s="343">
        <v>784271</v>
      </c>
      <c r="H18" s="338"/>
      <c r="I18" s="343">
        <v>274019.59999999998</v>
      </c>
      <c r="J18" s="338"/>
      <c r="K18" s="338"/>
      <c r="L18" s="336"/>
      <c r="M18" s="336"/>
      <c r="N18" s="342">
        <v>198250.49</v>
      </c>
      <c r="O18" s="342">
        <v>312292.87</v>
      </c>
      <c r="P18" s="344">
        <v>191113.31</v>
      </c>
      <c r="Q18" s="339"/>
      <c r="R18" s="339"/>
      <c r="S18" s="339"/>
      <c r="T18" s="344">
        <v>462693</v>
      </c>
      <c r="U18" s="344">
        <v>16090</v>
      </c>
      <c r="V18" s="345">
        <v>682517</v>
      </c>
      <c r="W18" s="340"/>
      <c r="X18" s="340"/>
      <c r="Y18" s="345">
        <v>157940.49</v>
      </c>
      <c r="Z18" s="345">
        <v>26273.94</v>
      </c>
      <c r="AA18" s="340"/>
      <c r="AB18" s="340"/>
      <c r="AC18" s="340"/>
    </row>
    <row r="19" spans="1:29" x14ac:dyDescent="0.2">
      <c r="A19" s="336" t="s">
        <v>2609</v>
      </c>
      <c r="B19" s="341">
        <v>1926256.52</v>
      </c>
      <c r="C19" s="341">
        <v>4104</v>
      </c>
      <c r="D19" s="341">
        <v>498144.75</v>
      </c>
      <c r="E19" s="337"/>
      <c r="F19" s="342">
        <v>309649.51</v>
      </c>
      <c r="G19" s="343">
        <v>534594.73</v>
      </c>
      <c r="H19" s="338"/>
      <c r="I19" s="343">
        <v>122616.22</v>
      </c>
      <c r="J19" s="343">
        <v>15000</v>
      </c>
      <c r="K19" s="343">
        <v>1370.06</v>
      </c>
      <c r="L19" s="336"/>
      <c r="M19" s="336"/>
      <c r="N19" s="342">
        <v>157620.26</v>
      </c>
      <c r="O19" s="342">
        <v>928313.81</v>
      </c>
      <c r="P19" s="344">
        <v>152617.01999999999</v>
      </c>
      <c r="Q19" s="339"/>
      <c r="R19" s="339"/>
      <c r="S19" s="339"/>
      <c r="T19" s="344">
        <v>597938</v>
      </c>
      <c r="U19" s="344">
        <v>22400</v>
      </c>
      <c r="V19" s="345">
        <v>860906</v>
      </c>
      <c r="W19" s="340"/>
      <c r="X19" s="340"/>
      <c r="Y19" s="345">
        <v>160078.45000000001</v>
      </c>
      <c r="Z19" s="345">
        <v>1595.86</v>
      </c>
      <c r="AA19" s="340"/>
      <c r="AB19" s="340"/>
      <c r="AC19" s="340"/>
    </row>
    <row r="20" spans="1:29" x14ac:dyDescent="0.2">
      <c r="A20" s="336" t="s">
        <v>2610</v>
      </c>
      <c r="B20" s="341">
        <v>1662806.68</v>
      </c>
      <c r="C20" s="341">
        <v>8208</v>
      </c>
      <c r="D20" s="341">
        <v>404869.43</v>
      </c>
      <c r="E20" s="337"/>
      <c r="F20" s="342">
        <v>302450.02</v>
      </c>
      <c r="G20" s="343">
        <v>649060.1</v>
      </c>
      <c r="H20" s="343">
        <v>19833</v>
      </c>
      <c r="I20" s="343">
        <v>72256.759999999995</v>
      </c>
      <c r="J20" s="338"/>
      <c r="K20" s="338"/>
      <c r="L20" s="342">
        <v>217250</v>
      </c>
      <c r="M20" s="336"/>
      <c r="N20" s="342">
        <v>196953.29</v>
      </c>
      <c r="O20" s="342">
        <v>955989.15</v>
      </c>
      <c r="P20" s="344">
        <v>216827.77</v>
      </c>
      <c r="Q20" s="339"/>
      <c r="R20" s="339"/>
      <c r="S20" s="339"/>
      <c r="T20" s="344">
        <v>439494.6</v>
      </c>
      <c r="U20" s="344">
        <v>34800</v>
      </c>
      <c r="V20" s="345">
        <v>571194.6</v>
      </c>
      <c r="W20" s="340"/>
      <c r="X20" s="340"/>
      <c r="Y20" s="345">
        <v>194757.1</v>
      </c>
      <c r="Z20" s="345">
        <v>248090.87</v>
      </c>
      <c r="AA20" s="340"/>
      <c r="AB20" s="340"/>
      <c r="AC20" s="340"/>
    </row>
    <row r="21" spans="1:29" x14ac:dyDescent="0.2">
      <c r="A21" s="336" t="s">
        <v>2611</v>
      </c>
      <c r="B21" s="341">
        <v>273861.19</v>
      </c>
      <c r="C21" s="337"/>
      <c r="D21" s="341">
        <v>273656.18</v>
      </c>
      <c r="E21" s="337"/>
      <c r="F21" s="342">
        <v>750188.63</v>
      </c>
      <c r="G21" s="343">
        <v>226353.9</v>
      </c>
      <c r="H21" s="338"/>
      <c r="I21" s="343">
        <v>125567.19</v>
      </c>
      <c r="J21" s="338"/>
      <c r="K21" s="338"/>
      <c r="L21" s="336"/>
      <c r="M21" s="336"/>
      <c r="N21" s="342">
        <v>109070.55</v>
      </c>
      <c r="O21" s="342">
        <v>1540469.93</v>
      </c>
      <c r="P21" s="344">
        <v>181979.25</v>
      </c>
      <c r="Q21" s="339"/>
      <c r="R21" s="339"/>
      <c r="S21" s="339"/>
      <c r="T21" s="344">
        <v>68544</v>
      </c>
      <c r="U21" s="339"/>
      <c r="V21" s="345">
        <v>230736</v>
      </c>
      <c r="W21" s="340"/>
      <c r="X21" s="340"/>
      <c r="Y21" s="345">
        <v>146040.69</v>
      </c>
      <c r="Z21" s="345">
        <v>50792.73</v>
      </c>
      <c r="AA21" s="340"/>
      <c r="AB21" s="340"/>
      <c r="AC21" s="340"/>
    </row>
    <row r="22" spans="1:29" x14ac:dyDescent="0.2">
      <c r="A22" s="336" t="s">
        <v>2612</v>
      </c>
      <c r="B22" s="341">
        <v>2527339.98</v>
      </c>
      <c r="C22" s="341">
        <v>11912</v>
      </c>
      <c r="D22" s="341">
        <v>663170.75</v>
      </c>
      <c r="E22" s="337"/>
      <c r="F22" s="342">
        <v>404465.63</v>
      </c>
      <c r="G22" s="343">
        <v>98133.99</v>
      </c>
      <c r="H22" s="338"/>
      <c r="I22" s="343">
        <v>106282.26</v>
      </c>
      <c r="J22" s="338"/>
      <c r="K22" s="338"/>
      <c r="L22" s="336"/>
      <c r="M22" s="336"/>
      <c r="N22" s="342">
        <v>1548987.61</v>
      </c>
      <c r="O22" s="342">
        <v>2399548.4500000002</v>
      </c>
      <c r="P22" s="344">
        <v>171695.08</v>
      </c>
      <c r="Q22" s="339"/>
      <c r="R22" s="339"/>
      <c r="S22" s="339"/>
      <c r="T22" s="344">
        <v>1011951.5</v>
      </c>
      <c r="U22" s="339"/>
      <c r="V22" s="345">
        <v>1276251.5</v>
      </c>
      <c r="W22" s="340"/>
      <c r="X22" s="340"/>
      <c r="Y22" s="345">
        <v>229097.23</v>
      </c>
      <c r="Z22" s="345">
        <v>7396.32</v>
      </c>
      <c r="AA22" s="340"/>
      <c r="AB22" s="340"/>
      <c r="AC22" s="340"/>
    </row>
    <row r="23" spans="1:29" x14ac:dyDescent="0.2">
      <c r="A23" s="336" t="s">
        <v>2613</v>
      </c>
      <c r="B23" s="341">
        <v>834562.75</v>
      </c>
      <c r="C23" s="341">
        <v>4104</v>
      </c>
      <c r="D23" s="341">
        <v>504641.48</v>
      </c>
      <c r="E23" s="337"/>
      <c r="F23" s="342">
        <v>503232.44</v>
      </c>
      <c r="G23" s="343">
        <v>1313099.51</v>
      </c>
      <c r="H23" s="338"/>
      <c r="I23" s="343">
        <v>101426.07</v>
      </c>
      <c r="J23" s="343">
        <v>26066</v>
      </c>
      <c r="K23" s="338"/>
      <c r="L23" s="336"/>
      <c r="M23" s="336"/>
      <c r="N23" s="342">
        <v>202151.69</v>
      </c>
      <c r="O23" s="342">
        <v>3847094.62</v>
      </c>
      <c r="P23" s="344">
        <v>391959.06</v>
      </c>
      <c r="Q23" s="344">
        <v>135200</v>
      </c>
      <c r="R23" s="339"/>
      <c r="S23" s="339"/>
      <c r="T23" s="344">
        <v>622706.5</v>
      </c>
      <c r="U23" s="344">
        <v>5600</v>
      </c>
      <c r="V23" s="345">
        <v>848526.5</v>
      </c>
      <c r="W23" s="340"/>
      <c r="X23" s="340"/>
      <c r="Y23" s="345">
        <v>204112.6</v>
      </c>
      <c r="Z23" s="345">
        <v>85552.88</v>
      </c>
      <c r="AA23" s="340"/>
      <c r="AB23" s="340"/>
      <c r="AC23" s="340"/>
    </row>
    <row r="24" spans="1:29" x14ac:dyDescent="0.2">
      <c r="A24" s="336" t="s">
        <v>2614</v>
      </c>
      <c r="B24" s="341">
        <v>1593274.33</v>
      </c>
      <c r="C24" s="341">
        <v>19720</v>
      </c>
      <c r="D24" s="341">
        <v>580187.18999999994</v>
      </c>
      <c r="E24" s="337"/>
      <c r="F24" s="342">
        <v>4</v>
      </c>
      <c r="G24" s="343">
        <v>874734.62</v>
      </c>
      <c r="H24" s="343">
        <v>4500</v>
      </c>
      <c r="I24" s="343">
        <v>147554.42000000001</v>
      </c>
      <c r="J24" s="338"/>
      <c r="K24" s="338"/>
      <c r="L24" s="336"/>
      <c r="M24" s="336"/>
      <c r="N24" s="342">
        <v>390477.55</v>
      </c>
      <c r="O24" s="342">
        <v>2781867.7</v>
      </c>
      <c r="P24" s="344">
        <v>74891.600000000006</v>
      </c>
      <c r="Q24" s="339"/>
      <c r="R24" s="339"/>
      <c r="S24" s="339"/>
      <c r="T24" s="344">
        <v>652751</v>
      </c>
      <c r="U24" s="344">
        <v>11200</v>
      </c>
      <c r="V24" s="345">
        <v>891095</v>
      </c>
      <c r="W24" s="340"/>
      <c r="X24" s="340"/>
      <c r="Y24" s="345">
        <v>314366.21000000002</v>
      </c>
      <c r="Z24" s="345">
        <v>41135.07</v>
      </c>
      <c r="AA24" s="340"/>
      <c r="AB24" s="340"/>
      <c r="AC24" s="340"/>
    </row>
    <row r="25" spans="1:29" x14ac:dyDescent="0.2">
      <c r="A25" s="336" t="s">
        <v>2615</v>
      </c>
      <c r="B25" s="341">
        <v>1093983.3600000001</v>
      </c>
      <c r="C25" s="341">
        <v>13002</v>
      </c>
      <c r="D25" s="341">
        <v>442187.16</v>
      </c>
      <c r="E25" s="337"/>
      <c r="F25" s="342">
        <v>502930.8</v>
      </c>
      <c r="G25" s="343">
        <v>295628.90999999997</v>
      </c>
      <c r="H25" s="343">
        <v>0</v>
      </c>
      <c r="I25" s="343">
        <v>161619.20000000001</v>
      </c>
      <c r="J25" s="343">
        <v>200</v>
      </c>
      <c r="K25" s="338"/>
      <c r="L25" s="336"/>
      <c r="M25" s="336"/>
      <c r="N25" s="342">
        <v>351960.7</v>
      </c>
      <c r="O25" s="342">
        <v>1887309.56</v>
      </c>
      <c r="P25" s="344">
        <v>151667.85999999999</v>
      </c>
      <c r="Q25" s="339"/>
      <c r="R25" s="339"/>
      <c r="S25" s="339"/>
      <c r="T25" s="344">
        <v>630168.5</v>
      </c>
      <c r="U25" s="344">
        <v>1500</v>
      </c>
      <c r="V25" s="345">
        <v>770510.5</v>
      </c>
      <c r="W25" s="340"/>
      <c r="X25" s="340"/>
      <c r="Y25" s="345">
        <v>133091.73000000001</v>
      </c>
      <c r="Z25" s="345">
        <v>30234.400000000001</v>
      </c>
      <c r="AA25" s="340"/>
      <c r="AB25" s="340"/>
      <c r="AC25" s="340"/>
    </row>
    <row r="26" spans="1:29" x14ac:dyDescent="0.2">
      <c r="A26" s="336" t="s">
        <v>2616</v>
      </c>
      <c r="B26" s="341">
        <v>934482.32</v>
      </c>
      <c r="C26" s="337"/>
      <c r="D26" s="341">
        <v>354285.84</v>
      </c>
      <c r="E26" s="337"/>
      <c r="F26" s="342">
        <v>1072050.22</v>
      </c>
      <c r="G26" s="343">
        <v>263184.44</v>
      </c>
      <c r="H26" s="343">
        <v>0</v>
      </c>
      <c r="I26" s="343">
        <v>51450</v>
      </c>
      <c r="J26" s="343">
        <v>0</v>
      </c>
      <c r="K26" s="338"/>
      <c r="L26" s="336"/>
      <c r="M26" s="336"/>
      <c r="N26" s="342">
        <v>421374.55</v>
      </c>
      <c r="O26" s="342">
        <v>2302867.0299999998</v>
      </c>
      <c r="P26" s="344">
        <v>43431</v>
      </c>
      <c r="Q26" s="339"/>
      <c r="R26" s="339"/>
      <c r="S26" s="339"/>
      <c r="T26" s="344">
        <v>310345</v>
      </c>
      <c r="U26" s="339"/>
      <c r="V26" s="345">
        <v>386545</v>
      </c>
      <c r="W26" s="340"/>
      <c r="X26" s="340"/>
      <c r="Y26" s="345">
        <v>158237.57</v>
      </c>
      <c r="Z26" s="345">
        <v>42803.839999999997</v>
      </c>
      <c r="AA26" s="340"/>
      <c r="AB26" s="340"/>
      <c r="AC26" s="340"/>
    </row>
    <row r="27" spans="1:29" x14ac:dyDescent="0.2">
      <c r="A27" s="336" t="s">
        <v>2617</v>
      </c>
      <c r="B27" s="341">
        <v>362913.97</v>
      </c>
      <c r="C27" s="341">
        <v>0</v>
      </c>
      <c r="D27" s="341">
        <v>370588.96</v>
      </c>
      <c r="E27" s="337"/>
      <c r="F27" s="342">
        <v>203977</v>
      </c>
      <c r="G27" s="343">
        <v>512554.72</v>
      </c>
      <c r="H27" s="338"/>
      <c r="I27" s="343">
        <v>56744</v>
      </c>
      <c r="J27" s="338"/>
      <c r="K27" s="338"/>
      <c r="L27" s="336"/>
      <c r="M27" s="336"/>
      <c r="N27" s="342">
        <v>122981.49</v>
      </c>
      <c r="O27" s="342">
        <v>1722667.58</v>
      </c>
      <c r="P27" s="344">
        <v>180030.6</v>
      </c>
      <c r="Q27" s="339"/>
      <c r="R27" s="339"/>
      <c r="S27" s="339"/>
      <c r="T27" s="344">
        <v>195038</v>
      </c>
      <c r="U27" s="344">
        <v>-15950</v>
      </c>
      <c r="V27" s="345">
        <v>341024</v>
      </c>
      <c r="W27" s="340"/>
      <c r="X27" s="340"/>
      <c r="Y27" s="345">
        <v>159986.53</v>
      </c>
      <c r="Z27" s="345">
        <v>22065.94</v>
      </c>
      <c r="AA27" s="340"/>
      <c r="AB27" s="340"/>
      <c r="AC27" s="340"/>
    </row>
    <row r="28" spans="1:29" x14ac:dyDescent="0.2">
      <c r="A28" s="336" t="s">
        <v>2618</v>
      </c>
      <c r="B28" s="341">
        <v>905993.74</v>
      </c>
      <c r="C28" s="341">
        <v>4104</v>
      </c>
      <c r="D28" s="341">
        <v>494212.33</v>
      </c>
      <c r="E28" s="337"/>
      <c r="F28" s="342">
        <v>163205</v>
      </c>
      <c r="G28" s="343">
        <v>483699.33</v>
      </c>
      <c r="H28" s="338"/>
      <c r="I28" s="343">
        <v>263508.15000000002</v>
      </c>
      <c r="J28" s="343">
        <v>19587</v>
      </c>
      <c r="K28" s="338"/>
      <c r="L28" s="336"/>
      <c r="M28" s="336"/>
      <c r="N28" s="342">
        <v>175979.39</v>
      </c>
      <c r="O28" s="342">
        <v>2074532.05</v>
      </c>
      <c r="P28" s="344">
        <v>171379.47</v>
      </c>
      <c r="Q28" s="339"/>
      <c r="R28" s="339"/>
      <c r="S28" s="339"/>
      <c r="T28" s="344">
        <v>383355</v>
      </c>
      <c r="U28" s="344">
        <v>6000</v>
      </c>
      <c r="V28" s="345">
        <v>487134</v>
      </c>
      <c r="W28" s="340"/>
      <c r="X28" s="340"/>
      <c r="Y28" s="345">
        <v>117506.45</v>
      </c>
      <c r="Z28" s="345">
        <v>24920.17</v>
      </c>
      <c r="AA28" s="340"/>
      <c r="AB28" s="340"/>
      <c r="AC28" s="340"/>
    </row>
    <row r="29" spans="1:29" x14ac:dyDescent="0.2">
      <c r="A29" s="336" t="s">
        <v>2619</v>
      </c>
      <c r="B29" s="341">
        <v>251309.04</v>
      </c>
      <c r="C29" s="341">
        <v>7808</v>
      </c>
      <c r="D29" s="341">
        <v>58973.3</v>
      </c>
      <c r="E29" s="337"/>
      <c r="F29" s="342">
        <v>585008.14</v>
      </c>
      <c r="G29" s="343">
        <v>283626.18</v>
      </c>
      <c r="H29" s="343">
        <v>9150</v>
      </c>
      <c r="I29" s="343">
        <v>81991.44</v>
      </c>
      <c r="J29" s="338"/>
      <c r="K29" s="338"/>
      <c r="L29" s="336"/>
      <c r="M29" s="336"/>
      <c r="N29" s="342">
        <v>996190.23</v>
      </c>
      <c r="O29" s="336"/>
      <c r="P29" s="344">
        <v>174999.92</v>
      </c>
      <c r="Q29" s="339"/>
      <c r="R29" s="339"/>
      <c r="S29" s="339"/>
      <c r="T29" s="344">
        <v>284179</v>
      </c>
      <c r="U29" s="339"/>
      <c r="V29" s="345">
        <v>369221</v>
      </c>
      <c r="W29" s="340"/>
      <c r="X29" s="340"/>
      <c r="Y29" s="345">
        <v>168389.36</v>
      </c>
      <c r="Z29" s="345">
        <v>40903.24</v>
      </c>
      <c r="AA29" s="340"/>
      <c r="AB29" s="340"/>
      <c r="AC29" s="340"/>
    </row>
    <row r="30" spans="1:29" x14ac:dyDescent="0.2">
      <c r="A30" s="336" t="s">
        <v>2620</v>
      </c>
      <c r="B30" s="341">
        <v>589561.61</v>
      </c>
      <c r="C30" s="341">
        <v>11912</v>
      </c>
      <c r="D30" s="341">
        <v>193612.29</v>
      </c>
      <c r="E30" s="337"/>
      <c r="F30" s="342">
        <v>566570.77</v>
      </c>
      <c r="G30" s="343">
        <v>901878.75</v>
      </c>
      <c r="H30" s="343">
        <v>6000</v>
      </c>
      <c r="I30" s="343">
        <v>84250</v>
      </c>
      <c r="J30" s="338"/>
      <c r="K30" s="338"/>
      <c r="L30" s="336"/>
      <c r="M30" s="336"/>
      <c r="N30" s="342">
        <v>161921.38</v>
      </c>
      <c r="O30" s="342">
        <v>2673935.1</v>
      </c>
      <c r="P30" s="344">
        <v>185854.76</v>
      </c>
      <c r="Q30" s="339"/>
      <c r="R30" s="339"/>
      <c r="S30" s="339"/>
      <c r="T30" s="344">
        <v>285366</v>
      </c>
      <c r="U30" s="344">
        <v>21450</v>
      </c>
      <c r="V30" s="345">
        <v>495422</v>
      </c>
      <c r="W30" s="340"/>
      <c r="X30" s="340"/>
      <c r="Y30" s="345">
        <v>166142.51</v>
      </c>
      <c r="Z30" s="345">
        <v>72187.98</v>
      </c>
      <c r="AA30" s="340"/>
      <c r="AB30" s="340"/>
      <c r="AC30" s="340"/>
    </row>
    <row r="31" spans="1:29" x14ac:dyDescent="0.2">
      <c r="A31" s="336" t="s">
        <v>2621</v>
      </c>
      <c r="B31" s="341">
        <v>1773728.91</v>
      </c>
      <c r="C31" s="341">
        <v>23208</v>
      </c>
      <c r="D31" s="341">
        <v>274549.64</v>
      </c>
      <c r="E31" s="337"/>
      <c r="F31" s="342">
        <v>505238.04</v>
      </c>
      <c r="G31" s="343">
        <v>179491.92</v>
      </c>
      <c r="H31" s="338"/>
      <c r="I31" s="343">
        <v>63513</v>
      </c>
      <c r="J31" s="338"/>
      <c r="K31" s="338"/>
      <c r="L31" s="336"/>
      <c r="M31" s="336"/>
      <c r="N31" s="342">
        <v>101237.71</v>
      </c>
      <c r="O31" s="342">
        <v>1942985.43</v>
      </c>
      <c r="P31" s="344">
        <v>188602.11</v>
      </c>
      <c r="Q31" s="339"/>
      <c r="R31" s="339"/>
      <c r="S31" s="339"/>
      <c r="T31" s="344">
        <v>210406</v>
      </c>
      <c r="U31" s="339"/>
      <c r="V31" s="345">
        <v>315890</v>
      </c>
      <c r="W31" s="340"/>
      <c r="X31" s="340"/>
      <c r="Y31" s="345">
        <v>152768.51</v>
      </c>
      <c r="Z31" s="345">
        <v>9328.76</v>
      </c>
      <c r="AA31" s="340"/>
      <c r="AB31" s="340"/>
      <c r="AC31" s="340"/>
    </row>
    <row r="32" spans="1:29" x14ac:dyDescent="0.2">
      <c r="A32" s="336" t="s">
        <v>2622</v>
      </c>
      <c r="B32" s="341">
        <v>740216.39</v>
      </c>
      <c r="C32" s="337"/>
      <c r="D32" s="341">
        <v>276232.40000000002</v>
      </c>
      <c r="E32" s="337"/>
      <c r="F32" s="342">
        <v>11952.07</v>
      </c>
      <c r="G32" s="343">
        <v>134308.76</v>
      </c>
      <c r="H32" s="338"/>
      <c r="I32" s="343">
        <v>90923.25</v>
      </c>
      <c r="J32" s="343">
        <v>11000</v>
      </c>
      <c r="K32" s="338"/>
      <c r="L32" s="336"/>
      <c r="M32" s="336"/>
      <c r="N32" s="342">
        <v>134798.15</v>
      </c>
      <c r="O32" s="342">
        <v>2306439.37</v>
      </c>
      <c r="P32" s="344">
        <v>142773.79999999999</v>
      </c>
      <c r="Q32" s="339"/>
      <c r="R32" s="339"/>
      <c r="S32" s="339"/>
      <c r="T32" s="344">
        <v>425173</v>
      </c>
      <c r="U32" s="339"/>
      <c r="V32" s="345">
        <v>552619</v>
      </c>
      <c r="W32" s="340"/>
      <c r="X32" s="340"/>
      <c r="Y32" s="345">
        <v>153417.76</v>
      </c>
      <c r="Z32" s="345">
        <v>2541.58</v>
      </c>
      <c r="AA32" s="340"/>
      <c r="AB32" s="340"/>
      <c r="AC32" s="340"/>
    </row>
    <row r="33" spans="1:29" x14ac:dyDescent="0.2">
      <c r="A33" s="336" t="s">
        <v>2623</v>
      </c>
      <c r="B33" s="341">
        <v>964445.42</v>
      </c>
      <c r="C33" s="341">
        <v>7808</v>
      </c>
      <c r="D33" s="341">
        <v>197912.14</v>
      </c>
      <c r="E33" s="337"/>
      <c r="F33" s="342">
        <v>284062.26</v>
      </c>
      <c r="G33" s="343">
        <v>475046.56</v>
      </c>
      <c r="H33" s="338"/>
      <c r="I33" s="343">
        <v>52085.96</v>
      </c>
      <c r="J33" s="343">
        <v>5000</v>
      </c>
      <c r="K33" s="338"/>
      <c r="L33" s="336"/>
      <c r="M33" s="336"/>
      <c r="N33" s="342">
        <v>98351.43</v>
      </c>
      <c r="O33" s="342">
        <v>1600056.47</v>
      </c>
      <c r="P33" s="344">
        <v>148760.14000000001</v>
      </c>
      <c r="Q33" s="339"/>
      <c r="R33" s="339"/>
      <c r="S33" s="339"/>
      <c r="T33" s="344">
        <v>320717</v>
      </c>
      <c r="U33" s="344">
        <v>24381</v>
      </c>
      <c r="V33" s="345">
        <v>418114</v>
      </c>
      <c r="W33" s="340"/>
      <c r="X33" s="340"/>
      <c r="Y33" s="345">
        <v>98552.59</v>
      </c>
      <c r="Z33" s="345">
        <v>35726.629999999997</v>
      </c>
      <c r="AA33" s="340"/>
      <c r="AB33" s="340"/>
      <c r="AC33" s="340"/>
    </row>
    <row r="34" spans="1:29" x14ac:dyDescent="0.2">
      <c r="A34" s="336" t="s">
        <v>2768</v>
      </c>
      <c r="B34" s="341">
        <v>810824.28</v>
      </c>
      <c r="C34" s="341">
        <v>13000</v>
      </c>
      <c r="D34" s="341">
        <v>424213.21</v>
      </c>
      <c r="E34" s="337"/>
      <c r="F34" s="342">
        <v>52969.05</v>
      </c>
      <c r="G34" s="343">
        <v>583887.09</v>
      </c>
      <c r="H34" s="343">
        <v>6700</v>
      </c>
      <c r="I34" s="343">
        <v>119647.35</v>
      </c>
      <c r="J34" s="338"/>
      <c r="K34" s="338"/>
      <c r="L34" s="336"/>
      <c r="M34" s="336"/>
      <c r="N34" s="342">
        <v>192149.01</v>
      </c>
      <c r="O34" s="342">
        <v>2970314.75</v>
      </c>
      <c r="P34" s="344">
        <v>225451.14</v>
      </c>
      <c r="Q34" s="339"/>
      <c r="R34" s="339"/>
      <c r="S34" s="339"/>
      <c r="T34" s="344">
        <v>265384</v>
      </c>
      <c r="U34" s="344">
        <v>12500</v>
      </c>
      <c r="V34" s="345">
        <v>408384</v>
      </c>
      <c r="W34" s="340"/>
      <c r="X34" s="340"/>
      <c r="Y34" s="345">
        <v>176075.45</v>
      </c>
      <c r="Z34" s="345">
        <v>45818.86</v>
      </c>
      <c r="AA34" s="340"/>
      <c r="AB34" s="340"/>
      <c r="AC34" s="340"/>
    </row>
    <row r="35" spans="1:29" x14ac:dyDescent="0.2">
      <c r="A35" s="336" t="s">
        <v>2769</v>
      </c>
      <c r="B35" s="341">
        <v>1086059.8700000001</v>
      </c>
      <c r="C35" s="341">
        <v>15616</v>
      </c>
      <c r="D35" s="341">
        <v>245888.52</v>
      </c>
      <c r="E35" s="337"/>
      <c r="F35" s="342">
        <v>1148262.04</v>
      </c>
      <c r="G35" s="343">
        <v>775347.34</v>
      </c>
      <c r="H35" s="343">
        <v>0</v>
      </c>
      <c r="I35" s="343">
        <v>76550.679999999993</v>
      </c>
      <c r="J35" s="338"/>
      <c r="K35" s="338"/>
      <c r="L35" s="342">
        <v>15000</v>
      </c>
      <c r="M35" s="336"/>
      <c r="N35" s="342">
        <v>220191.44</v>
      </c>
      <c r="O35" s="342">
        <v>3203233.17</v>
      </c>
      <c r="P35" s="344">
        <v>199410.45</v>
      </c>
      <c r="Q35" s="339"/>
      <c r="R35" s="339"/>
      <c r="S35" s="339"/>
      <c r="T35" s="344">
        <v>184614</v>
      </c>
      <c r="U35" s="344">
        <v>2672</v>
      </c>
      <c r="V35" s="345">
        <v>432866</v>
      </c>
      <c r="W35" s="340"/>
      <c r="X35" s="340"/>
      <c r="Y35" s="345">
        <v>194158.06</v>
      </c>
      <c r="Z35" s="345">
        <v>44785.279999999999</v>
      </c>
      <c r="AA35" s="340"/>
      <c r="AB35" s="340"/>
      <c r="AC35" s="340"/>
    </row>
    <row r="36" spans="1:29" x14ac:dyDescent="0.2">
      <c r="A36" s="336" t="s">
        <v>2770</v>
      </c>
      <c r="B36" s="341">
        <v>508191.18</v>
      </c>
      <c r="C36" s="341">
        <v>7194</v>
      </c>
      <c r="D36" s="341">
        <v>160814</v>
      </c>
      <c r="E36" s="337"/>
      <c r="F36" s="342">
        <v>51783.49</v>
      </c>
      <c r="G36" s="343">
        <v>115663.33</v>
      </c>
      <c r="H36" s="338"/>
      <c r="I36" s="343">
        <v>88023.97</v>
      </c>
      <c r="J36" s="343">
        <v>15346</v>
      </c>
      <c r="K36" s="338"/>
      <c r="L36" s="336"/>
      <c r="M36" s="336"/>
      <c r="N36" s="342">
        <v>11889.2</v>
      </c>
      <c r="O36" s="342">
        <v>2001291.5</v>
      </c>
      <c r="P36" s="344">
        <v>130598.14</v>
      </c>
      <c r="Q36" s="339"/>
      <c r="R36" s="339"/>
      <c r="S36" s="339"/>
      <c r="T36" s="344">
        <v>206752</v>
      </c>
      <c r="U36" s="339"/>
      <c r="V36" s="345">
        <v>233362</v>
      </c>
      <c r="W36" s="340"/>
      <c r="X36" s="340"/>
      <c r="Y36" s="345">
        <v>172101.98</v>
      </c>
      <c r="Z36" s="345">
        <v>12411.68</v>
      </c>
      <c r="AA36" s="340"/>
      <c r="AB36" s="340"/>
      <c r="AC36" s="340"/>
    </row>
    <row r="37" spans="1:29" x14ac:dyDescent="0.2">
      <c r="A37" s="336" t="s">
        <v>2796</v>
      </c>
      <c r="B37" s="341">
        <v>527796.43999999994</v>
      </c>
      <c r="C37" s="341">
        <v>25784</v>
      </c>
      <c r="D37" s="341">
        <v>263298.69</v>
      </c>
      <c r="E37" s="337"/>
      <c r="F37" s="342">
        <v>1511075.12</v>
      </c>
      <c r="G37" s="343">
        <v>766121.23</v>
      </c>
      <c r="H37" s="338"/>
      <c r="I37" s="343">
        <v>72383.320000000007</v>
      </c>
      <c r="J37" s="338"/>
      <c r="K37" s="343">
        <v>40088.54</v>
      </c>
      <c r="L37" s="336"/>
      <c r="M37" s="336"/>
      <c r="N37" s="342">
        <v>145010.82999999999</v>
      </c>
      <c r="O37" s="342">
        <v>3800882.66</v>
      </c>
      <c r="P37" s="344">
        <v>212527.02</v>
      </c>
      <c r="Q37" s="339"/>
      <c r="R37" s="339"/>
      <c r="S37" s="339"/>
      <c r="T37" s="339"/>
      <c r="U37" s="339"/>
      <c r="V37" s="345">
        <v>100714</v>
      </c>
      <c r="W37" s="340"/>
      <c r="X37" s="340"/>
      <c r="Y37" s="345">
        <v>188156.2</v>
      </c>
      <c r="Z37" s="345">
        <v>46980.32</v>
      </c>
      <c r="AA37" s="340"/>
      <c r="AB37" s="340"/>
      <c r="AC37" s="340"/>
    </row>
    <row r="38" spans="1:29" x14ac:dyDescent="0.2">
      <c r="A38" s="336" t="s">
        <v>2624</v>
      </c>
      <c r="B38" s="341">
        <v>791651.58</v>
      </c>
      <c r="C38" s="337"/>
      <c r="D38" s="341">
        <v>84187.24</v>
      </c>
      <c r="E38" s="337"/>
      <c r="F38" s="342">
        <v>517931.75</v>
      </c>
      <c r="G38" s="343">
        <v>219050.36</v>
      </c>
      <c r="H38" s="343">
        <v>2300</v>
      </c>
      <c r="I38" s="343">
        <v>40307</v>
      </c>
      <c r="J38" s="338"/>
      <c r="K38" s="338"/>
      <c r="L38" s="342">
        <v>196976</v>
      </c>
      <c r="M38" s="336"/>
      <c r="N38" s="336"/>
      <c r="O38" s="342">
        <v>2024806.3999999999</v>
      </c>
      <c r="P38" s="344">
        <v>71868.62</v>
      </c>
      <c r="Q38" s="339"/>
      <c r="R38" s="339"/>
      <c r="S38" s="339"/>
      <c r="T38" s="344">
        <v>230587</v>
      </c>
      <c r="U38" s="344">
        <v>7950</v>
      </c>
      <c r="V38" s="345">
        <v>362707</v>
      </c>
      <c r="W38" s="340"/>
      <c r="X38" s="340"/>
      <c r="Y38" s="345">
        <v>78852.789999999994</v>
      </c>
      <c r="Z38" s="345">
        <v>26473.24</v>
      </c>
      <c r="AA38" s="340"/>
      <c r="AB38" s="340"/>
      <c r="AC38" s="340"/>
    </row>
    <row r="39" spans="1:29" x14ac:dyDescent="0.2">
      <c r="A39" s="336" t="s">
        <v>2625</v>
      </c>
      <c r="B39" s="341">
        <v>1133463.6499999999</v>
      </c>
      <c r="C39" s="341">
        <v>10000</v>
      </c>
      <c r="D39" s="341">
        <v>75348.14</v>
      </c>
      <c r="E39" s="337"/>
      <c r="F39" s="342">
        <v>284132.21999999997</v>
      </c>
      <c r="G39" s="343">
        <v>232506.58</v>
      </c>
      <c r="H39" s="343">
        <v>7800</v>
      </c>
      <c r="I39" s="343">
        <v>44275.12</v>
      </c>
      <c r="J39" s="343">
        <v>9000</v>
      </c>
      <c r="K39" s="343">
        <v>0</v>
      </c>
      <c r="L39" s="336"/>
      <c r="M39" s="336"/>
      <c r="N39" s="342">
        <v>1461</v>
      </c>
      <c r="O39" s="342">
        <v>2381908.6800000002</v>
      </c>
      <c r="P39" s="344">
        <v>45070.18</v>
      </c>
      <c r="Q39" s="339"/>
      <c r="R39" s="339"/>
      <c r="S39" s="339"/>
      <c r="T39" s="344">
        <v>240016</v>
      </c>
      <c r="U39" s="344">
        <v>10244.01</v>
      </c>
      <c r="V39" s="345">
        <v>340416</v>
      </c>
      <c r="W39" s="340"/>
      <c r="X39" s="340"/>
      <c r="Y39" s="345">
        <v>104026.23</v>
      </c>
      <c r="Z39" s="345">
        <v>35201.230000000003</v>
      </c>
      <c r="AA39" s="340"/>
      <c r="AB39" s="340"/>
      <c r="AC39" s="340"/>
    </row>
    <row r="40" spans="1:29" x14ac:dyDescent="0.2">
      <c r="A40" s="336" t="s">
        <v>2626</v>
      </c>
      <c r="B40" s="341">
        <v>475071.04</v>
      </c>
      <c r="C40" s="341">
        <v>9530</v>
      </c>
      <c r="D40" s="341">
        <v>139191.06</v>
      </c>
      <c r="E40" s="337"/>
      <c r="F40" s="342">
        <v>918046.62</v>
      </c>
      <c r="G40" s="343">
        <v>238637.39</v>
      </c>
      <c r="H40" s="343">
        <v>0</v>
      </c>
      <c r="I40" s="343">
        <v>54500.31</v>
      </c>
      <c r="J40" s="338"/>
      <c r="K40" s="343">
        <v>567.66999999999996</v>
      </c>
      <c r="L40" s="336"/>
      <c r="M40" s="336"/>
      <c r="N40" s="342">
        <v>-2974.9</v>
      </c>
      <c r="O40" s="342">
        <v>2692203.68</v>
      </c>
      <c r="P40" s="344">
        <v>98748.92</v>
      </c>
      <c r="Q40" s="339"/>
      <c r="R40" s="339"/>
      <c r="S40" s="339"/>
      <c r="T40" s="344">
        <v>460929</v>
      </c>
      <c r="U40" s="339"/>
      <c r="V40" s="345">
        <v>524129</v>
      </c>
      <c r="W40" s="340"/>
      <c r="X40" s="340"/>
      <c r="Y40" s="345">
        <v>195906.3</v>
      </c>
      <c r="Z40" s="345">
        <v>43197.97</v>
      </c>
      <c r="AA40" s="340"/>
      <c r="AB40" s="340"/>
      <c r="AC40" s="345">
        <v>70325</v>
      </c>
    </row>
    <row r="41" spans="1:29" x14ac:dyDescent="0.2">
      <c r="A41" s="336" t="s">
        <v>2627</v>
      </c>
      <c r="B41" s="341">
        <v>333781.31</v>
      </c>
      <c r="C41" s="341">
        <v>8720</v>
      </c>
      <c r="D41" s="341">
        <v>107044.66</v>
      </c>
      <c r="E41" s="337"/>
      <c r="F41" s="342">
        <v>252143.85</v>
      </c>
      <c r="G41" s="343">
        <v>149277.14000000001</v>
      </c>
      <c r="H41" s="343">
        <v>3500</v>
      </c>
      <c r="I41" s="343">
        <v>34200</v>
      </c>
      <c r="J41" s="343">
        <v>13040</v>
      </c>
      <c r="K41" s="343">
        <v>0</v>
      </c>
      <c r="L41" s="342">
        <v>15300</v>
      </c>
      <c r="M41" s="336"/>
      <c r="N41" s="336"/>
      <c r="O41" s="342">
        <v>2888756.2</v>
      </c>
      <c r="P41" s="344">
        <v>132391</v>
      </c>
      <c r="Q41" s="339"/>
      <c r="R41" s="339"/>
      <c r="S41" s="339"/>
      <c r="T41" s="344">
        <v>324437</v>
      </c>
      <c r="U41" s="344">
        <v>7881</v>
      </c>
      <c r="V41" s="345">
        <v>440633</v>
      </c>
      <c r="W41" s="340"/>
      <c r="X41" s="340"/>
      <c r="Y41" s="345">
        <v>97358</v>
      </c>
      <c r="Z41" s="345">
        <v>37174.78</v>
      </c>
      <c r="AA41" s="340"/>
      <c r="AB41" s="340"/>
      <c r="AC41" s="345">
        <v>15300</v>
      </c>
    </row>
    <row r="42" spans="1:29" x14ac:dyDescent="0.2">
      <c r="A42" s="336" t="s">
        <v>2628</v>
      </c>
      <c r="B42" s="341">
        <v>993372.46</v>
      </c>
      <c r="C42" s="341">
        <v>21720</v>
      </c>
      <c r="D42" s="341">
        <v>90109.89</v>
      </c>
      <c r="E42" s="337"/>
      <c r="F42" s="342">
        <v>523287.61</v>
      </c>
      <c r="G42" s="343">
        <v>278001.15999999997</v>
      </c>
      <c r="H42" s="343">
        <v>2000</v>
      </c>
      <c r="I42" s="343">
        <v>70349.23</v>
      </c>
      <c r="J42" s="338"/>
      <c r="K42" s="343">
        <v>121.5</v>
      </c>
      <c r="L42" s="342">
        <v>83100</v>
      </c>
      <c r="M42" s="336"/>
      <c r="N42" s="336"/>
      <c r="O42" s="342">
        <v>3281518.85</v>
      </c>
      <c r="P42" s="344">
        <v>124664.41</v>
      </c>
      <c r="Q42" s="339"/>
      <c r="R42" s="339"/>
      <c r="S42" s="339"/>
      <c r="T42" s="344">
        <v>505869</v>
      </c>
      <c r="U42" s="344">
        <v>8684.4599999999991</v>
      </c>
      <c r="V42" s="345">
        <v>714389</v>
      </c>
      <c r="W42" s="340"/>
      <c r="X42" s="340"/>
      <c r="Y42" s="345">
        <v>170327.06</v>
      </c>
      <c r="Z42" s="345">
        <v>53022.57</v>
      </c>
      <c r="AA42" s="340"/>
      <c r="AB42" s="340"/>
      <c r="AC42" s="340"/>
    </row>
    <row r="43" spans="1:29" x14ac:dyDescent="0.2">
      <c r="A43" s="336" t="s">
        <v>2629</v>
      </c>
      <c r="B43" s="341">
        <v>1160673.72</v>
      </c>
      <c r="C43" s="337"/>
      <c r="D43" s="341">
        <v>115031.67999999999</v>
      </c>
      <c r="E43" s="337"/>
      <c r="F43" s="342">
        <v>127099.82</v>
      </c>
      <c r="G43" s="343">
        <v>751111.96</v>
      </c>
      <c r="H43" s="343">
        <v>6000</v>
      </c>
      <c r="I43" s="343">
        <v>75181.3</v>
      </c>
      <c r="J43" s="338"/>
      <c r="K43" s="343">
        <v>248.97</v>
      </c>
      <c r="L43" s="342">
        <v>319500</v>
      </c>
      <c r="M43" s="336"/>
      <c r="N43" s="342">
        <v>-2876.55</v>
      </c>
      <c r="O43" s="342">
        <v>3750097.45</v>
      </c>
      <c r="P43" s="344">
        <v>123361.49</v>
      </c>
      <c r="Q43" s="339"/>
      <c r="R43" s="339"/>
      <c r="S43" s="339"/>
      <c r="T43" s="344">
        <v>406917</v>
      </c>
      <c r="U43" s="344">
        <v>38387.760000000002</v>
      </c>
      <c r="V43" s="345">
        <v>640977</v>
      </c>
      <c r="W43" s="340"/>
      <c r="X43" s="340"/>
      <c r="Y43" s="345">
        <v>340598.89</v>
      </c>
      <c r="Z43" s="345">
        <v>62471.76</v>
      </c>
      <c r="AA43" s="340"/>
      <c r="AB43" s="340"/>
      <c r="AC43" s="340"/>
    </row>
    <row r="44" spans="1:29" x14ac:dyDescent="0.2">
      <c r="A44" s="336" t="s">
        <v>2630</v>
      </c>
      <c r="B44" s="341">
        <v>462622.13</v>
      </c>
      <c r="C44" s="341">
        <v>10000</v>
      </c>
      <c r="D44" s="341">
        <v>65508.85</v>
      </c>
      <c r="E44" s="337"/>
      <c r="F44" s="342">
        <v>347194.28</v>
      </c>
      <c r="G44" s="343">
        <v>238578.62</v>
      </c>
      <c r="H44" s="343">
        <v>70123</v>
      </c>
      <c r="I44" s="343">
        <v>4650</v>
      </c>
      <c r="J44" s="343">
        <v>73916</v>
      </c>
      <c r="K44" s="343">
        <v>85</v>
      </c>
      <c r="L44" s="336"/>
      <c r="M44" s="336"/>
      <c r="N44" s="336"/>
      <c r="O44" s="342">
        <v>1851653.95</v>
      </c>
      <c r="P44" s="344">
        <v>30258.3</v>
      </c>
      <c r="Q44" s="339"/>
      <c r="R44" s="339"/>
      <c r="S44" s="339"/>
      <c r="T44" s="344">
        <v>214207</v>
      </c>
      <c r="U44" s="344">
        <v>5938.4</v>
      </c>
      <c r="V44" s="345">
        <v>351587</v>
      </c>
      <c r="W44" s="340"/>
      <c r="X44" s="340"/>
      <c r="Y44" s="345">
        <v>177334.61</v>
      </c>
      <c r="Z44" s="345">
        <v>27934.71</v>
      </c>
      <c r="AA44" s="340"/>
      <c r="AB44" s="340"/>
      <c r="AC44" s="340"/>
    </row>
    <row r="45" spans="1:29" x14ac:dyDescent="0.2">
      <c r="A45" s="336" t="s">
        <v>2771</v>
      </c>
      <c r="B45" s="341">
        <v>264384.8</v>
      </c>
      <c r="C45" s="341">
        <v>10000</v>
      </c>
      <c r="D45" s="341">
        <v>61775.64</v>
      </c>
      <c r="E45" s="337"/>
      <c r="F45" s="342">
        <v>254458.56</v>
      </c>
      <c r="G45" s="343">
        <v>359563.57</v>
      </c>
      <c r="H45" s="343">
        <v>0</v>
      </c>
      <c r="I45" s="343">
        <v>35450</v>
      </c>
      <c r="J45" s="338"/>
      <c r="K45" s="338"/>
      <c r="L45" s="336"/>
      <c r="M45" s="336"/>
      <c r="N45" s="336"/>
      <c r="O45" s="342">
        <v>1865771.67</v>
      </c>
      <c r="P45" s="344">
        <v>45710.65</v>
      </c>
      <c r="Q45" s="339"/>
      <c r="R45" s="339"/>
      <c r="S45" s="339"/>
      <c r="T45" s="344">
        <v>219247</v>
      </c>
      <c r="U45" s="344">
        <v>25023.5</v>
      </c>
      <c r="V45" s="345">
        <v>312581</v>
      </c>
      <c r="W45" s="340"/>
      <c r="X45" s="340"/>
      <c r="Y45" s="345">
        <v>104955.66</v>
      </c>
      <c r="Z45" s="345">
        <v>33303.96</v>
      </c>
      <c r="AA45" s="340"/>
      <c r="AB45" s="340"/>
      <c r="AC45" s="340"/>
    </row>
    <row r="46" spans="1:29" x14ac:dyDescent="0.2">
      <c r="A46" s="336" t="s">
        <v>2772</v>
      </c>
      <c r="B46" s="341">
        <v>368368.66</v>
      </c>
      <c r="C46" s="341">
        <v>7616</v>
      </c>
      <c r="D46" s="341">
        <v>83658.94</v>
      </c>
      <c r="E46" s="337"/>
      <c r="F46" s="342">
        <v>541030.93999999994</v>
      </c>
      <c r="G46" s="343">
        <v>29689.21</v>
      </c>
      <c r="H46" s="343">
        <v>44678</v>
      </c>
      <c r="I46" s="343">
        <v>28158.41</v>
      </c>
      <c r="J46" s="338"/>
      <c r="K46" s="343">
        <v>550</v>
      </c>
      <c r="L46" s="336"/>
      <c r="M46" s="336"/>
      <c r="N46" s="336"/>
      <c r="O46" s="342">
        <v>1234901.48</v>
      </c>
      <c r="P46" s="344">
        <v>20374.07</v>
      </c>
      <c r="Q46" s="339"/>
      <c r="R46" s="339"/>
      <c r="S46" s="339"/>
      <c r="T46" s="344">
        <v>249132</v>
      </c>
      <c r="U46" s="344">
        <v>105495.21</v>
      </c>
      <c r="V46" s="345">
        <v>329446</v>
      </c>
      <c r="W46" s="340"/>
      <c r="X46" s="340"/>
      <c r="Y46" s="345">
        <v>168412.06</v>
      </c>
      <c r="Z46" s="345">
        <v>25197.8</v>
      </c>
      <c r="AA46" s="340"/>
      <c r="AB46" s="340"/>
      <c r="AC46" s="340"/>
    </row>
    <row r="47" spans="1:29" x14ac:dyDescent="0.2">
      <c r="A47" s="336" t="s">
        <v>2790</v>
      </c>
      <c r="B47" s="341">
        <v>465033.13</v>
      </c>
      <c r="C47" s="341">
        <v>10000</v>
      </c>
      <c r="D47" s="341">
        <v>118488.21</v>
      </c>
      <c r="E47" s="337"/>
      <c r="F47" s="342">
        <v>1016000.6</v>
      </c>
      <c r="G47" s="343">
        <v>298341.88</v>
      </c>
      <c r="H47" s="343">
        <v>3500</v>
      </c>
      <c r="I47" s="343">
        <v>48490.44</v>
      </c>
      <c r="J47" s="338"/>
      <c r="K47" s="343">
        <v>102.06</v>
      </c>
      <c r="L47" s="342">
        <v>265000</v>
      </c>
      <c r="M47" s="336"/>
      <c r="N47" s="342">
        <v>3</v>
      </c>
      <c r="O47" s="342">
        <v>2300894.7000000002</v>
      </c>
      <c r="P47" s="344">
        <v>61713.13</v>
      </c>
      <c r="Q47" s="339"/>
      <c r="R47" s="339"/>
      <c r="S47" s="339"/>
      <c r="T47" s="344">
        <v>167272</v>
      </c>
      <c r="U47" s="344">
        <v>7444.64</v>
      </c>
      <c r="V47" s="345">
        <v>279772</v>
      </c>
      <c r="W47" s="340"/>
      <c r="X47" s="340"/>
      <c r="Y47" s="345">
        <v>109989.47</v>
      </c>
      <c r="Z47" s="345">
        <v>42032.41</v>
      </c>
      <c r="AA47" s="340"/>
      <c r="AB47" s="340"/>
      <c r="AC47" s="340"/>
    </row>
    <row r="48" spans="1:29" x14ac:dyDescent="0.2">
      <c r="A48" s="336" t="s">
        <v>2797</v>
      </c>
      <c r="B48" s="341">
        <v>726868.87</v>
      </c>
      <c r="C48" s="341">
        <v>10000</v>
      </c>
      <c r="D48" s="341">
        <v>83695.289999999994</v>
      </c>
      <c r="E48" s="337"/>
      <c r="F48" s="342">
        <v>4015734.88</v>
      </c>
      <c r="G48" s="343">
        <v>206283.36</v>
      </c>
      <c r="H48" s="343">
        <v>3000</v>
      </c>
      <c r="I48" s="343">
        <v>47275.02</v>
      </c>
      <c r="J48" s="338"/>
      <c r="K48" s="338"/>
      <c r="L48" s="336"/>
      <c r="M48" s="336"/>
      <c r="N48" s="342">
        <v>5971.11</v>
      </c>
      <c r="O48" s="342">
        <v>4006426</v>
      </c>
      <c r="P48" s="344">
        <v>48857.02</v>
      </c>
      <c r="Q48" s="339"/>
      <c r="R48" s="339"/>
      <c r="S48" s="339"/>
      <c r="T48" s="344">
        <v>225324</v>
      </c>
      <c r="U48" s="339"/>
      <c r="V48" s="345">
        <v>351124</v>
      </c>
      <c r="W48" s="340"/>
      <c r="X48" s="340"/>
      <c r="Y48" s="345">
        <v>94683.71</v>
      </c>
      <c r="Z48" s="345">
        <v>53860.800000000003</v>
      </c>
      <c r="AA48" s="340"/>
      <c r="AB48" s="340"/>
      <c r="AC48" s="345">
        <v>960</v>
      </c>
    </row>
    <row r="49" spans="1:29" x14ac:dyDescent="0.2">
      <c r="A49" s="336" t="s">
        <v>2631</v>
      </c>
      <c r="B49" s="341">
        <v>400183.19</v>
      </c>
      <c r="C49" s="337"/>
      <c r="D49" s="341">
        <v>156768.56</v>
      </c>
      <c r="E49" s="337"/>
      <c r="F49" s="342">
        <v>286264.13</v>
      </c>
      <c r="G49" s="343">
        <v>256367.89</v>
      </c>
      <c r="H49" s="343">
        <v>16000</v>
      </c>
      <c r="I49" s="343">
        <v>57342.23</v>
      </c>
      <c r="J49" s="338"/>
      <c r="K49" s="338"/>
      <c r="L49" s="336"/>
      <c r="M49" s="336"/>
      <c r="N49" s="342">
        <v>-260448.68</v>
      </c>
      <c r="O49" s="342">
        <v>1877057.75</v>
      </c>
      <c r="P49" s="344">
        <v>327522.64</v>
      </c>
      <c r="Q49" s="344">
        <v>135000</v>
      </c>
      <c r="R49" s="339"/>
      <c r="S49" s="339"/>
      <c r="T49" s="344">
        <v>256326</v>
      </c>
      <c r="U49" s="339"/>
      <c r="V49" s="345">
        <v>283066</v>
      </c>
      <c r="W49" s="340"/>
      <c r="X49" s="340"/>
      <c r="Y49" s="345">
        <v>179598.74</v>
      </c>
      <c r="Z49" s="345">
        <v>25049.1</v>
      </c>
      <c r="AA49" s="340"/>
      <c r="AB49" s="340"/>
      <c r="AC49" s="340"/>
    </row>
    <row r="50" spans="1:29" x14ac:dyDescent="0.2">
      <c r="A50" s="336" t="s">
        <v>2632</v>
      </c>
      <c r="B50" s="341">
        <v>303910.75</v>
      </c>
      <c r="C50" s="337"/>
      <c r="D50" s="341">
        <v>56445.61</v>
      </c>
      <c r="E50" s="337"/>
      <c r="F50" s="342">
        <v>466082.6</v>
      </c>
      <c r="G50" s="343">
        <v>275186.12</v>
      </c>
      <c r="H50" s="343">
        <v>88700</v>
      </c>
      <c r="I50" s="343">
        <v>45809.45</v>
      </c>
      <c r="J50" s="343">
        <v>6500</v>
      </c>
      <c r="K50" s="338"/>
      <c r="L50" s="336"/>
      <c r="M50" s="336"/>
      <c r="N50" s="342">
        <v>-12494.49</v>
      </c>
      <c r="O50" s="342">
        <v>2506199.65</v>
      </c>
      <c r="P50" s="344">
        <v>346487.27</v>
      </c>
      <c r="Q50" s="339"/>
      <c r="R50" s="339"/>
      <c r="S50" s="339"/>
      <c r="T50" s="344">
        <v>464648</v>
      </c>
      <c r="U50" s="339"/>
      <c r="V50" s="345">
        <v>510468</v>
      </c>
      <c r="W50" s="340"/>
      <c r="X50" s="340"/>
      <c r="Y50" s="345">
        <v>100271.01</v>
      </c>
      <c r="Z50" s="345">
        <v>13118.84</v>
      </c>
      <c r="AA50" s="340"/>
      <c r="AB50" s="340"/>
      <c r="AC50" s="340"/>
    </row>
    <row r="51" spans="1:29" x14ac:dyDescent="0.2">
      <c r="A51" s="336" t="s">
        <v>2633</v>
      </c>
      <c r="B51" s="341">
        <v>347944.74</v>
      </c>
      <c r="C51" s="337"/>
      <c r="D51" s="341">
        <v>51336.77</v>
      </c>
      <c r="E51" s="337"/>
      <c r="F51" s="342">
        <v>3</v>
      </c>
      <c r="G51" s="343">
        <v>112055.1</v>
      </c>
      <c r="H51" s="343">
        <v>13201</v>
      </c>
      <c r="I51" s="343">
        <v>45830.86</v>
      </c>
      <c r="J51" s="338"/>
      <c r="K51" s="338"/>
      <c r="L51" s="336"/>
      <c r="M51" s="342">
        <v>-238853.94</v>
      </c>
      <c r="N51" s="342">
        <v>3435</v>
      </c>
      <c r="O51" s="342">
        <v>1985151.03</v>
      </c>
      <c r="P51" s="344">
        <v>422190.79</v>
      </c>
      <c r="Q51" s="339"/>
      <c r="R51" s="339"/>
      <c r="S51" s="339"/>
      <c r="T51" s="344">
        <v>259231</v>
      </c>
      <c r="U51" s="339"/>
      <c r="V51" s="345">
        <v>328661</v>
      </c>
      <c r="W51" s="340"/>
      <c r="X51" s="340"/>
      <c r="Y51" s="345">
        <v>88080.8</v>
      </c>
      <c r="Z51" s="345">
        <v>10887.1</v>
      </c>
      <c r="AA51" s="340"/>
      <c r="AB51" s="340"/>
      <c r="AC51" s="340"/>
    </row>
    <row r="52" spans="1:29" x14ac:dyDescent="0.2">
      <c r="A52" s="336" t="s">
        <v>2634</v>
      </c>
      <c r="B52" s="341">
        <v>308819.15000000002</v>
      </c>
      <c r="C52" s="337"/>
      <c r="D52" s="341">
        <v>172570.9</v>
      </c>
      <c r="E52" s="337"/>
      <c r="F52" s="342">
        <v>769272.9</v>
      </c>
      <c r="G52" s="343">
        <v>199393.58</v>
      </c>
      <c r="H52" s="343">
        <v>78923</v>
      </c>
      <c r="I52" s="343">
        <v>31550</v>
      </c>
      <c r="J52" s="338"/>
      <c r="K52" s="338"/>
      <c r="L52" s="342">
        <v>1200</v>
      </c>
      <c r="M52" s="336"/>
      <c r="N52" s="336"/>
      <c r="O52" s="342">
        <v>1821817.03</v>
      </c>
      <c r="P52" s="344">
        <v>403858.72</v>
      </c>
      <c r="Q52" s="339"/>
      <c r="R52" s="339"/>
      <c r="S52" s="339"/>
      <c r="T52" s="344">
        <v>424175.5</v>
      </c>
      <c r="U52" s="344">
        <v>11800</v>
      </c>
      <c r="V52" s="345">
        <v>507495.5</v>
      </c>
      <c r="W52" s="340"/>
      <c r="X52" s="340"/>
      <c r="Y52" s="345">
        <v>97054.93</v>
      </c>
      <c r="Z52" s="345">
        <v>11956.98</v>
      </c>
      <c r="AA52" s="340"/>
      <c r="AB52" s="340"/>
      <c r="AC52" s="340"/>
    </row>
    <row r="53" spans="1:29" x14ac:dyDescent="0.2">
      <c r="A53" s="336" t="s">
        <v>2635</v>
      </c>
      <c r="B53" s="341">
        <v>674849.5</v>
      </c>
      <c r="C53" s="337"/>
      <c r="D53" s="341">
        <v>222371.18</v>
      </c>
      <c r="E53" s="337"/>
      <c r="F53" s="342">
        <v>524592.15</v>
      </c>
      <c r="G53" s="343">
        <v>503185.35</v>
      </c>
      <c r="H53" s="343">
        <v>0</v>
      </c>
      <c r="I53" s="343">
        <v>131909</v>
      </c>
      <c r="J53" s="338"/>
      <c r="K53" s="338"/>
      <c r="L53" s="336"/>
      <c r="M53" s="336"/>
      <c r="N53" s="342">
        <v>-258229.25</v>
      </c>
      <c r="O53" s="342">
        <v>1102265.42</v>
      </c>
      <c r="P53" s="344">
        <v>594342.49</v>
      </c>
      <c r="Q53" s="339"/>
      <c r="R53" s="339"/>
      <c r="S53" s="339"/>
      <c r="T53" s="344">
        <v>409766</v>
      </c>
      <c r="U53" s="339"/>
      <c r="V53" s="345">
        <v>547898</v>
      </c>
      <c r="W53" s="340"/>
      <c r="X53" s="340"/>
      <c r="Y53" s="345">
        <v>184236.02</v>
      </c>
      <c r="Z53" s="345">
        <v>22156</v>
      </c>
      <c r="AA53" s="340"/>
      <c r="AB53" s="340"/>
      <c r="AC53" s="340"/>
    </row>
    <row r="54" spans="1:29" x14ac:dyDescent="0.2">
      <c r="A54" s="336" t="s">
        <v>2636</v>
      </c>
      <c r="B54" s="341">
        <v>382033.68</v>
      </c>
      <c r="C54" s="337"/>
      <c r="D54" s="341">
        <v>106862.74</v>
      </c>
      <c r="E54" s="337"/>
      <c r="F54" s="342">
        <v>95349.54</v>
      </c>
      <c r="G54" s="343">
        <v>406110.33</v>
      </c>
      <c r="H54" s="343">
        <v>0</v>
      </c>
      <c r="I54" s="343">
        <v>37260</v>
      </c>
      <c r="J54" s="338"/>
      <c r="K54" s="338"/>
      <c r="L54" s="336"/>
      <c r="M54" s="342">
        <v>-10797.58</v>
      </c>
      <c r="N54" s="342">
        <v>500</v>
      </c>
      <c r="O54" s="342">
        <v>2172216.88</v>
      </c>
      <c r="P54" s="344">
        <v>315750.13</v>
      </c>
      <c r="Q54" s="339"/>
      <c r="R54" s="339"/>
      <c r="S54" s="339"/>
      <c r="T54" s="344">
        <v>207159</v>
      </c>
      <c r="U54" s="339"/>
      <c r="V54" s="345">
        <v>272539</v>
      </c>
      <c r="W54" s="340"/>
      <c r="X54" s="340"/>
      <c r="Y54" s="345">
        <v>93687.59</v>
      </c>
      <c r="Z54" s="345">
        <v>16287.64</v>
      </c>
      <c r="AA54" s="340"/>
      <c r="AB54" s="340"/>
      <c r="AC54" s="340"/>
    </row>
    <row r="55" spans="1:29" x14ac:dyDescent="0.2">
      <c r="A55" s="336" t="s">
        <v>2637</v>
      </c>
      <c r="B55" s="341">
        <v>344632.43</v>
      </c>
      <c r="C55" s="337"/>
      <c r="D55" s="341">
        <v>103910.7</v>
      </c>
      <c r="E55" s="337"/>
      <c r="F55" s="342">
        <v>1223860.96</v>
      </c>
      <c r="G55" s="343">
        <v>493555.99</v>
      </c>
      <c r="H55" s="338"/>
      <c r="I55" s="343">
        <v>33240</v>
      </c>
      <c r="J55" s="338"/>
      <c r="K55" s="338"/>
      <c r="L55" s="336"/>
      <c r="M55" s="336"/>
      <c r="N55" s="336"/>
      <c r="O55" s="342">
        <v>1936400.69</v>
      </c>
      <c r="P55" s="344">
        <v>321294.37</v>
      </c>
      <c r="Q55" s="339"/>
      <c r="R55" s="339"/>
      <c r="S55" s="339"/>
      <c r="T55" s="344">
        <v>251120</v>
      </c>
      <c r="U55" s="339"/>
      <c r="V55" s="345">
        <v>300288</v>
      </c>
      <c r="W55" s="340"/>
      <c r="X55" s="340"/>
      <c r="Y55" s="345">
        <v>84693.68</v>
      </c>
      <c r="Z55" s="345">
        <v>22036.92</v>
      </c>
      <c r="AA55" s="340"/>
      <c r="AB55" s="340"/>
      <c r="AC55" s="340"/>
    </row>
    <row r="56" spans="1:29" x14ac:dyDescent="0.2">
      <c r="A56" s="336" t="s">
        <v>2638</v>
      </c>
      <c r="B56" s="341">
        <v>861363.8</v>
      </c>
      <c r="C56" s="341">
        <v>13272</v>
      </c>
      <c r="D56" s="341">
        <v>240506.4</v>
      </c>
      <c r="E56" s="337"/>
      <c r="F56" s="342">
        <v>38981.919999999998</v>
      </c>
      <c r="G56" s="343">
        <v>319299.34000000003</v>
      </c>
      <c r="H56" s="343">
        <v>2500</v>
      </c>
      <c r="I56" s="343">
        <v>72905</v>
      </c>
      <c r="J56" s="338"/>
      <c r="K56" s="338"/>
      <c r="L56" s="336"/>
      <c r="M56" s="342">
        <v>297917.32</v>
      </c>
      <c r="N56" s="336"/>
      <c r="O56" s="342">
        <v>1262941.0900000001</v>
      </c>
      <c r="P56" s="344">
        <v>718390.82</v>
      </c>
      <c r="Q56" s="339"/>
      <c r="R56" s="339"/>
      <c r="S56" s="339"/>
      <c r="T56" s="344">
        <v>376964</v>
      </c>
      <c r="U56" s="339"/>
      <c r="V56" s="345">
        <v>522774</v>
      </c>
      <c r="W56" s="340"/>
      <c r="X56" s="340"/>
      <c r="Y56" s="345">
        <v>148935.65</v>
      </c>
      <c r="Z56" s="345">
        <v>21084.98</v>
      </c>
      <c r="AA56" s="340"/>
      <c r="AB56" s="340"/>
      <c r="AC56" s="340"/>
    </row>
    <row r="57" spans="1:29" x14ac:dyDescent="0.2">
      <c r="A57" s="336" t="s">
        <v>2773</v>
      </c>
      <c r="B57" s="341">
        <v>337512.56</v>
      </c>
      <c r="C57" s="337"/>
      <c r="D57" s="341">
        <v>137106.32</v>
      </c>
      <c r="E57" s="337"/>
      <c r="F57" s="342">
        <v>508135.11</v>
      </c>
      <c r="G57" s="343">
        <v>581763.49</v>
      </c>
      <c r="H57" s="343">
        <v>106000</v>
      </c>
      <c r="I57" s="343">
        <v>67400</v>
      </c>
      <c r="J57" s="338"/>
      <c r="K57" s="338"/>
      <c r="L57" s="336"/>
      <c r="M57" s="336"/>
      <c r="N57" s="336"/>
      <c r="O57" s="342">
        <v>2033596.36</v>
      </c>
      <c r="P57" s="344">
        <v>569652.56000000006</v>
      </c>
      <c r="Q57" s="339"/>
      <c r="R57" s="339"/>
      <c r="S57" s="339"/>
      <c r="T57" s="344">
        <v>382720</v>
      </c>
      <c r="U57" s="344">
        <v>-23800</v>
      </c>
      <c r="V57" s="345">
        <v>529604</v>
      </c>
      <c r="W57" s="340"/>
      <c r="X57" s="340"/>
      <c r="Y57" s="345">
        <v>113807.73</v>
      </c>
      <c r="Z57" s="345">
        <v>13671.98</v>
      </c>
      <c r="AA57" s="340"/>
      <c r="AB57" s="340"/>
      <c r="AC57" s="340"/>
    </row>
    <row r="58" spans="1:29" x14ac:dyDescent="0.2">
      <c r="A58" s="336" t="s">
        <v>2774</v>
      </c>
      <c r="B58" s="341">
        <v>716806.57</v>
      </c>
      <c r="C58" s="337"/>
      <c r="D58" s="341">
        <v>706612.44</v>
      </c>
      <c r="E58" s="337"/>
      <c r="F58" s="342">
        <v>556160.34</v>
      </c>
      <c r="G58" s="343">
        <v>52673.31</v>
      </c>
      <c r="H58" s="343">
        <v>20720</v>
      </c>
      <c r="I58" s="343">
        <v>275339.69</v>
      </c>
      <c r="J58" s="338"/>
      <c r="K58" s="338"/>
      <c r="L58" s="336"/>
      <c r="M58" s="342">
        <v>367602.08</v>
      </c>
      <c r="N58" s="336"/>
      <c r="O58" s="342">
        <v>2378594.3199999998</v>
      </c>
      <c r="P58" s="344">
        <v>671909.71</v>
      </c>
      <c r="Q58" s="339"/>
      <c r="R58" s="339"/>
      <c r="S58" s="339"/>
      <c r="T58" s="344">
        <v>247387</v>
      </c>
      <c r="U58" s="339"/>
      <c r="V58" s="345">
        <v>331105</v>
      </c>
      <c r="W58" s="340"/>
      <c r="X58" s="340"/>
      <c r="Y58" s="345">
        <v>142770.01999999999</v>
      </c>
      <c r="Z58" s="345">
        <v>47050.18</v>
      </c>
      <c r="AA58" s="340"/>
      <c r="AB58" s="340"/>
      <c r="AC58" s="340"/>
    </row>
    <row r="59" spans="1:29" x14ac:dyDescent="0.2">
      <c r="A59" s="336" t="s">
        <v>2775</v>
      </c>
      <c r="B59" s="341">
        <v>234701.05</v>
      </c>
      <c r="C59" s="341">
        <v>3870</v>
      </c>
      <c r="D59" s="341">
        <v>332966.34000000003</v>
      </c>
      <c r="E59" s="337"/>
      <c r="F59" s="342">
        <v>1669623.46</v>
      </c>
      <c r="G59" s="343">
        <v>427888.7</v>
      </c>
      <c r="H59" s="343">
        <v>4000</v>
      </c>
      <c r="I59" s="343">
        <v>70102.11</v>
      </c>
      <c r="J59" s="338"/>
      <c r="K59" s="338"/>
      <c r="L59" s="336"/>
      <c r="M59" s="342">
        <v>193379.24</v>
      </c>
      <c r="N59" s="336"/>
      <c r="O59" s="342">
        <v>2522084.4900000002</v>
      </c>
      <c r="P59" s="344">
        <v>327444.38</v>
      </c>
      <c r="Q59" s="339"/>
      <c r="R59" s="339"/>
      <c r="S59" s="339"/>
      <c r="T59" s="344">
        <v>168952</v>
      </c>
      <c r="U59" s="339"/>
      <c r="V59" s="345">
        <v>228832</v>
      </c>
      <c r="W59" s="340"/>
      <c r="X59" s="340"/>
      <c r="Y59" s="345">
        <v>112695.49</v>
      </c>
      <c r="Z59" s="345">
        <v>8530.52</v>
      </c>
      <c r="AA59" s="340"/>
      <c r="AB59" s="340"/>
      <c r="AC59" s="340"/>
    </row>
    <row r="60" spans="1:29" x14ac:dyDescent="0.2">
      <c r="A60" s="336" t="s">
        <v>2639</v>
      </c>
      <c r="B60" s="341">
        <v>1415760.33</v>
      </c>
      <c r="C60" s="341">
        <v>25840</v>
      </c>
      <c r="D60" s="341">
        <v>64704.86</v>
      </c>
      <c r="E60" s="337"/>
      <c r="F60" s="342">
        <v>435092.27</v>
      </c>
      <c r="G60" s="343">
        <v>374590.58</v>
      </c>
      <c r="H60" s="343">
        <v>520</v>
      </c>
      <c r="I60" s="343">
        <v>61763.35</v>
      </c>
      <c r="J60" s="338"/>
      <c r="K60" s="343">
        <v>15</v>
      </c>
      <c r="L60" s="336"/>
      <c r="M60" s="336"/>
      <c r="N60" s="336"/>
      <c r="O60" s="342">
        <v>2222830.3199999998</v>
      </c>
      <c r="P60" s="344">
        <v>527227.31000000006</v>
      </c>
      <c r="Q60" s="344">
        <v>65000</v>
      </c>
      <c r="R60" s="339"/>
      <c r="S60" s="339"/>
      <c r="T60" s="344">
        <v>160335</v>
      </c>
      <c r="U60" s="344">
        <v>3000</v>
      </c>
      <c r="V60" s="345">
        <v>293775</v>
      </c>
      <c r="W60" s="340"/>
      <c r="X60" s="340"/>
      <c r="Y60" s="345">
        <v>195673.72</v>
      </c>
      <c r="Z60" s="345">
        <v>39986.639999999999</v>
      </c>
      <c r="AA60" s="340"/>
      <c r="AB60" s="340"/>
      <c r="AC60" s="340"/>
    </row>
    <row r="61" spans="1:29" x14ac:dyDescent="0.2">
      <c r="A61" s="336" t="s">
        <v>2640</v>
      </c>
      <c r="B61" s="341">
        <v>3879212.4</v>
      </c>
      <c r="C61" s="341">
        <v>10920</v>
      </c>
      <c r="D61" s="341">
        <v>138899.26</v>
      </c>
      <c r="E61" s="337"/>
      <c r="F61" s="342">
        <v>2595620.88</v>
      </c>
      <c r="G61" s="343">
        <v>1455816.12</v>
      </c>
      <c r="H61" s="343">
        <v>18000</v>
      </c>
      <c r="I61" s="343">
        <v>110251.85</v>
      </c>
      <c r="J61" s="338"/>
      <c r="K61" s="343">
        <v>3.35</v>
      </c>
      <c r="L61" s="336"/>
      <c r="M61" s="336"/>
      <c r="N61" s="336"/>
      <c r="O61" s="342">
        <v>7696912.6699999999</v>
      </c>
      <c r="P61" s="344">
        <v>958091.18</v>
      </c>
      <c r="Q61" s="344">
        <v>145676</v>
      </c>
      <c r="R61" s="339"/>
      <c r="S61" s="339"/>
      <c r="T61" s="344">
        <v>706007</v>
      </c>
      <c r="U61" s="344">
        <v>7000</v>
      </c>
      <c r="V61" s="345">
        <v>885169</v>
      </c>
      <c r="W61" s="340"/>
      <c r="X61" s="340"/>
      <c r="Y61" s="345">
        <v>488735.63</v>
      </c>
      <c r="Z61" s="345">
        <v>46767.14</v>
      </c>
      <c r="AA61" s="340"/>
      <c r="AB61" s="340"/>
      <c r="AC61" s="340"/>
    </row>
    <row r="62" spans="1:29" x14ac:dyDescent="0.2">
      <c r="A62" s="336" t="s">
        <v>2641</v>
      </c>
      <c r="B62" s="341">
        <v>277665.15999999997</v>
      </c>
      <c r="C62" s="337"/>
      <c r="D62" s="341">
        <v>358177.44</v>
      </c>
      <c r="E62" s="337"/>
      <c r="F62" s="342">
        <v>614296.4</v>
      </c>
      <c r="G62" s="343">
        <v>579851.57999999996</v>
      </c>
      <c r="H62" s="343">
        <v>-1500</v>
      </c>
      <c r="I62" s="343">
        <v>64525.89</v>
      </c>
      <c r="J62" s="338"/>
      <c r="K62" s="343">
        <v>534.55999999999995</v>
      </c>
      <c r="L62" s="336"/>
      <c r="M62" s="336"/>
      <c r="N62" s="336"/>
      <c r="O62" s="342">
        <v>2266667.36</v>
      </c>
      <c r="P62" s="344">
        <v>444181.83</v>
      </c>
      <c r="Q62" s="339"/>
      <c r="R62" s="339"/>
      <c r="S62" s="339"/>
      <c r="T62" s="344">
        <v>248941</v>
      </c>
      <c r="U62" s="339"/>
      <c r="V62" s="345">
        <v>341653</v>
      </c>
      <c r="W62" s="340"/>
      <c r="X62" s="340"/>
      <c r="Y62" s="345">
        <v>101739.89</v>
      </c>
      <c r="Z62" s="345">
        <v>40111.17</v>
      </c>
      <c r="AA62" s="340"/>
      <c r="AB62" s="345">
        <v>0</v>
      </c>
      <c r="AC62" s="340"/>
    </row>
    <row r="63" spans="1:29" x14ac:dyDescent="0.2">
      <c r="A63" s="336" t="s">
        <v>2642</v>
      </c>
      <c r="B63" s="341">
        <v>549162.21</v>
      </c>
      <c r="C63" s="341">
        <v>11220</v>
      </c>
      <c r="D63" s="341">
        <v>44673.33</v>
      </c>
      <c r="E63" s="337"/>
      <c r="F63" s="342">
        <v>104100.41</v>
      </c>
      <c r="G63" s="343">
        <v>173137.31</v>
      </c>
      <c r="H63" s="343">
        <v>3500</v>
      </c>
      <c r="I63" s="343">
        <v>31673.4</v>
      </c>
      <c r="J63" s="338"/>
      <c r="K63" s="343">
        <v>0</v>
      </c>
      <c r="L63" s="336"/>
      <c r="M63" s="336"/>
      <c r="N63" s="336"/>
      <c r="O63" s="342">
        <v>817347.69</v>
      </c>
      <c r="P63" s="344">
        <v>330187.87</v>
      </c>
      <c r="Q63" s="339"/>
      <c r="R63" s="339"/>
      <c r="S63" s="339"/>
      <c r="T63" s="344">
        <v>159488</v>
      </c>
      <c r="U63" s="344">
        <v>36600</v>
      </c>
      <c r="V63" s="345">
        <v>274808</v>
      </c>
      <c r="W63" s="340"/>
      <c r="X63" s="340"/>
      <c r="Y63" s="345">
        <v>88237.14</v>
      </c>
      <c r="Z63" s="345">
        <v>28383.3</v>
      </c>
      <c r="AA63" s="340"/>
      <c r="AB63" s="340"/>
      <c r="AC63" s="340"/>
    </row>
    <row r="64" spans="1:29" x14ac:dyDescent="0.2">
      <c r="A64" s="336" t="s">
        <v>2643</v>
      </c>
      <c r="B64" s="341">
        <v>963585.4</v>
      </c>
      <c r="C64" s="341">
        <v>6060</v>
      </c>
      <c r="D64" s="341">
        <v>73127.58</v>
      </c>
      <c r="E64" s="337"/>
      <c r="F64" s="342">
        <v>160036.98000000001</v>
      </c>
      <c r="G64" s="343">
        <v>587816</v>
      </c>
      <c r="H64" s="343">
        <v>7612</v>
      </c>
      <c r="I64" s="343">
        <v>11061.08</v>
      </c>
      <c r="J64" s="338"/>
      <c r="K64" s="343">
        <v>705.63</v>
      </c>
      <c r="L64" s="336"/>
      <c r="M64" s="336"/>
      <c r="N64" s="336"/>
      <c r="O64" s="342">
        <v>1211807.73</v>
      </c>
      <c r="P64" s="344">
        <v>944272.17</v>
      </c>
      <c r="Q64" s="339"/>
      <c r="R64" s="339"/>
      <c r="S64" s="339"/>
      <c r="T64" s="344">
        <v>141960</v>
      </c>
      <c r="U64" s="344">
        <v>22500</v>
      </c>
      <c r="V64" s="345">
        <v>287769.76</v>
      </c>
      <c r="W64" s="340"/>
      <c r="X64" s="340"/>
      <c r="Y64" s="345">
        <v>187921.4</v>
      </c>
      <c r="Z64" s="345">
        <v>12096</v>
      </c>
      <c r="AA64" s="340"/>
      <c r="AB64" s="340"/>
      <c r="AC64" s="345">
        <v>19160</v>
      </c>
    </row>
    <row r="65" spans="1:29" x14ac:dyDescent="0.2">
      <c r="A65" s="336" t="s">
        <v>2645</v>
      </c>
      <c r="B65" s="341">
        <v>592363.18000000005</v>
      </c>
      <c r="C65" s="341">
        <v>72910</v>
      </c>
      <c r="D65" s="341">
        <v>366397.13</v>
      </c>
      <c r="E65" s="337"/>
      <c r="F65" s="342">
        <v>373855.95</v>
      </c>
      <c r="G65" s="343">
        <v>347704.44</v>
      </c>
      <c r="H65" s="343">
        <v>2650</v>
      </c>
      <c r="I65" s="343">
        <v>56730.239999999998</v>
      </c>
      <c r="J65" s="338"/>
      <c r="K65" s="343">
        <v>1480.93</v>
      </c>
      <c r="L65" s="336"/>
      <c r="M65" s="336"/>
      <c r="N65" s="342">
        <v>158850</v>
      </c>
      <c r="O65" s="342">
        <v>2590732.39</v>
      </c>
      <c r="P65" s="344">
        <v>518565.51</v>
      </c>
      <c r="Q65" s="339"/>
      <c r="R65" s="339"/>
      <c r="S65" s="339"/>
      <c r="T65" s="344">
        <v>455455</v>
      </c>
      <c r="U65" s="344">
        <v>53960</v>
      </c>
      <c r="V65" s="345">
        <v>648231</v>
      </c>
      <c r="W65" s="340"/>
      <c r="X65" s="340"/>
      <c r="Y65" s="345">
        <v>217753.38</v>
      </c>
      <c r="Z65" s="345">
        <v>8290.06</v>
      </c>
      <c r="AA65" s="340"/>
      <c r="AB65" s="340"/>
      <c r="AC65" s="340"/>
    </row>
    <row r="66" spans="1:29" x14ac:dyDescent="0.2">
      <c r="A66" s="336" t="s">
        <v>2646</v>
      </c>
      <c r="B66" s="341">
        <v>1294808.1100000001</v>
      </c>
      <c r="C66" s="341">
        <v>6460</v>
      </c>
      <c r="D66" s="341">
        <v>47481.919999999998</v>
      </c>
      <c r="E66" s="337"/>
      <c r="F66" s="342">
        <v>1054770.42</v>
      </c>
      <c r="G66" s="343">
        <v>301320.71999999997</v>
      </c>
      <c r="H66" s="343">
        <v>1070</v>
      </c>
      <c r="I66" s="343">
        <v>45601.43</v>
      </c>
      <c r="J66" s="338"/>
      <c r="K66" s="343">
        <v>44.37</v>
      </c>
      <c r="L66" s="336"/>
      <c r="M66" s="336"/>
      <c r="N66" s="342">
        <v>279157.05</v>
      </c>
      <c r="O66" s="342">
        <v>2642678.98</v>
      </c>
      <c r="P66" s="344">
        <v>86460.54</v>
      </c>
      <c r="Q66" s="339"/>
      <c r="R66" s="339"/>
      <c r="S66" s="339"/>
      <c r="T66" s="344">
        <v>304024</v>
      </c>
      <c r="U66" s="344">
        <v>15200</v>
      </c>
      <c r="V66" s="345">
        <v>354204</v>
      </c>
      <c r="W66" s="340"/>
      <c r="X66" s="340"/>
      <c r="Y66" s="345">
        <v>123032.03</v>
      </c>
      <c r="Z66" s="345">
        <v>45747.46</v>
      </c>
      <c r="AA66" s="345">
        <v>22613.55</v>
      </c>
      <c r="AB66" s="340"/>
      <c r="AC66" s="340"/>
    </row>
    <row r="67" spans="1:29" x14ac:dyDescent="0.2">
      <c r="A67" s="336" t="s">
        <v>2648</v>
      </c>
      <c r="B67" s="341">
        <v>792281.45</v>
      </c>
      <c r="C67" s="341">
        <v>5010</v>
      </c>
      <c r="D67" s="341">
        <v>112381.7</v>
      </c>
      <c r="E67" s="337"/>
      <c r="F67" s="342">
        <v>801855</v>
      </c>
      <c r="G67" s="343">
        <v>344247.16</v>
      </c>
      <c r="H67" s="343">
        <v>2500</v>
      </c>
      <c r="I67" s="343">
        <v>63213.1</v>
      </c>
      <c r="J67" s="338"/>
      <c r="K67" s="343">
        <v>0</v>
      </c>
      <c r="L67" s="336"/>
      <c r="M67" s="336"/>
      <c r="N67" s="342">
        <v>240854.65</v>
      </c>
      <c r="O67" s="342">
        <v>1770327</v>
      </c>
      <c r="P67" s="344">
        <v>183749.61</v>
      </c>
      <c r="Q67" s="339"/>
      <c r="R67" s="339"/>
      <c r="S67" s="339"/>
      <c r="T67" s="344">
        <v>182434</v>
      </c>
      <c r="U67" s="344">
        <v>3000</v>
      </c>
      <c r="V67" s="345">
        <v>317198</v>
      </c>
      <c r="W67" s="340"/>
      <c r="X67" s="340"/>
      <c r="Y67" s="345">
        <v>181186.8</v>
      </c>
      <c r="Z67" s="345">
        <v>29580.080000000002</v>
      </c>
      <c r="AA67" s="340"/>
      <c r="AB67" s="340"/>
      <c r="AC67" s="340"/>
    </row>
    <row r="68" spans="1:29" x14ac:dyDescent="0.2">
      <c r="A68" s="336" t="s">
        <v>2649</v>
      </c>
      <c r="B68" s="341">
        <v>900064.3</v>
      </c>
      <c r="C68" s="341">
        <v>26710</v>
      </c>
      <c r="D68" s="341">
        <v>183166.3</v>
      </c>
      <c r="E68" s="337"/>
      <c r="F68" s="342">
        <v>849959.01</v>
      </c>
      <c r="G68" s="343">
        <v>740869.55</v>
      </c>
      <c r="H68" s="343">
        <v>2580</v>
      </c>
      <c r="I68" s="343">
        <v>38966.879999999997</v>
      </c>
      <c r="J68" s="338"/>
      <c r="K68" s="343">
        <v>1982.91</v>
      </c>
      <c r="L68" s="336"/>
      <c r="M68" s="336"/>
      <c r="N68" s="336"/>
      <c r="O68" s="342">
        <v>3470807.24</v>
      </c>
      <c r="P68" s="344">
        <v>364508.29</v>
      </c>
      <c r="Q68" s="339"/>
      <c r="R68" s="339"/>
      <c r="S68" s="339"/>
      <c r="T68" s="344">
        <v>193860</v>
      </c>
      <c r="U68" s="339"/>
      <c r="V68" s="345">
        <v>260360</v>
      </c>
      <c r="W68" s="340"/>
      <c r="X68" s="340"/>
      <c r="Y68" s="345">
        <v>181687.62</v>
      </c>
      <c r="Z68" s="345">
        <v>11858</v>
      </c>
      <c r="AA68" s="340"/>
      <c r="AB68" s="340"/>
      <c r="AC68" s="340"/>
    </row>
    <row r="69" spans="1:29" x14ac:dyDescent="0.2">
      <c r="A69" s="336" t="s">
        <v>2650</v>
      </c>
      <c r="B69" s="341">
        <v>236662.21</v>
      </c>
      <c r="C69" s="341">
        <v>5860</v>
      </c>
      <c r="D69" s="341">
        <v>28917.97</v>
      </c>
      <c r="E69" s="337"/>
      <c r="F69" s="342">
        <v>169676.29</v>
      </c>
      <c r="G69" s="343">
        <v>665688.68000000005</v>
      </c>
      <c r="H69" s="343">
        <v>4500</v>
      </c>
      <c r="I69" s="343">
        <v>42296.88</v>
      </c>
      <c r="J69" s="338"/>
      <c r="K69" s="343">
        <v>488.4</v>
      </c>
      <c r="L69" s="336"/>
      <c r="M69" s="336"/>
      <c r="N69" s="336"/>
      <c r="O69" s="342">
        <v>1201384.94</v>
      </c>
      <c r="P69" s="344">
        <v>283460.96999999997</v>
      </c>
      <c r="Q69" s="344">
        <v>100000</v>
      </c>
      <c r="R69" s="339"/>
      <c r="S69" s="339"/>
      <c r="T69" s="344">
        <v>242460</v>
      </c>
      <c r="U69" s="339"/>
      <c r="V69" s="345">
        <v>322659</v>
      </c>
      <c r="W69" s="340"/>
      <c r="X69" s="340"/>
      <c r="Y69" s="345">
        <v>147328.07</v>
      </c>
      <c r="Z69" s="345">
        <v>12230.3</v>
      </c>
      <c r="AA69" s="340"/>
      <c r="AB69" s="340"/>
      <c r="AC69" s="340"/>
    </row>
    <row r="70" spans="1:29" x14ac:dyDescent="0.2">
      <c r="A70" s="336" t="s">
        <v>2652</v>
      </c>
      <c r="B70" s="341">
        <v>215360.01</v>
      </c>
      <c r="C70" s="341">
        <v>11720</v>
      </c>
      <c r="D70" s="341">
        <v>175083.74</v>
      </c>
      <c r="E70" s="337"/>
      <c r="F70" s="342">
        <v>352453.84</v>
      </c>
      <c r="G70" s="343">
        <v>313404.08</v>
      </c>
      <c r="H70" s="343">
        <v>2750</v>
      </c>
      <c r="I70" s="343">
        <v>51700</v>
      </c>
      <c r="J70" s="338"/>
      <c r="K70" s="343">
        <v>479.62</v>
      </c>
      <c r="L70" s="336"/>
      <c r="M70" s="336"/>
      <c r="N70" s="336"/>
      <c r="O70" s="342">
        <v>934454.85</v>
      </c>
      <c r="P70" s="344">
        <v>379261.66</v>
      </c>
      <c r="Q70" s="339"/>
      <c r="R70" s="339"/>
      <c r="S70" s="339"/>
      <c r="T70" s="344">
        <v>421120</v>
      </c>
      <c r="U70" s="339"/>
      <c r="V70" s="345">
        <v>518964</v>
      </c>
      <c r="W70" s="340"/>
      <c r="X70" s="340"/>
      <c r="Y70" s="345">
        <v>157117.72</v>
      </c>
      <c r="Z70" s="345">
        <v>4715.9799999999996</v>
      </c>
      <c r="AA70" s="340"/>
      <c r="AB70" s="340"/>
      <c r="AC70" s="345">
        <v>8460</v>
      </c>
    </row>
    <row r="71" spans="1:29" x14ac:dyDescent="0.2">
      <c r="A71" s="336" t="s">
        <v>2653</v>
      </c>
      <c r="B71" s="341">
        <v>317520.03000000003</v>
      </c>
      <c r="C71" s="337"/>
      <c r="D71" s="341">
        <v>81549.990000000005</v>
      </c>
      <c r="E71" s="337"/>
      <c r="F71" s="342">
        <v>201774.38</v>
      </c>
      <c r="G71" s="343">
        <v>414013.64</v>
      </c>
      <c r="H71" s="343">
        <v>1200</v>
      </c>
      <c r="I71" s="343">
        <v>32650</v>
      </c>
      <c r="J71" s="338"/>
      <c r="K71" s="338"/>
      <c r="L71" s="336"/>
      <c r="M71" s="336"/>
      <c r="N71" s="336"/>
      <c r="O71" s="342">
        <v>1881601.57</v>
      </c>
      <c r="P71" s="344">
        <v>531651.03</v>
      </c>
      <c r="Q71" s="339"/>
      <c r="R71" s="339"/>
      <c r="S71" s="339"/>
      <c r="T71" s="344">
        <v>245174</v>
      </c>
      <c r="U71" s="344">
        <v>26300</v>
      </c>
      <c r="V71" s="345">
        <v>380108</v>
      </c>
      <c r="W71" s="340"/>
      <c r="X71" s="340"/>
      <c r="Y71" s="345">
        <v>97073.33</v>
      </c>
      <c r="Z71" s="345">
        <v>54930.39</v>
      </c>
      <c r="AA71" s="340"/>
      <c r="AB71" s="340"/>
      <c r="AC71" s="345">
        <v>8460</v>
      </c>
    </row>
    <row r="72" spans="1:29" x14ac:dyDescent="0.2">
      <c r="A72" s="336" t="s">
        <v>2654</v>
      </c>
      <c r="B72" s="341">
        <v>367195.73</v>
      </c>
      <c r="C72" s="341">
        <v>5610</v>
      </c>
      <c r="D72" s="341">
        <v>38876.42</v>
      </c>
      <c r="E72" s="337"/>
      <c r="F72" s="342">
        <v>436203.19</v>
      </c>
      <c r="G72" s="343">
        <v>226594</v>
      </c>
      <c r="H72" s="343">
        <v>4500</v>
      </c>
      <c r="I72" s="343">
        <v>28424.42</v>
      </c>
      <c r="J72" s="338"/>
      <c r="K72" s="343">
        <v>766</v>
      </c>
      <c r="L72" s="336"/>
      <c r="M72" s="336"/>
      <c r="N72" s="336"/>
      <c r="O72" s="342">
        <v>2618687.59</v>
      </c>
      <c r="P72" s="344">
        <v>316258.14</v>
      </c>
      <c r="Q72" s="339"/>
      <c r="R72" s="339"/>
      <c r="S72" s="339"/>
      <c r="T72" s="344">
        <v>144130</v>
      </c>
      <c r="U72" s="344">
        <v>18960</v>
      </c>
      <c r="V72" s="345">
        <v>266484</v>
      </c>
      <c r="W72" s="340"/>
      <c r="X72" s="340"/>
      <c r="Y72" s="345">
        <v>86089.35</v>
      </c>
      <c r="Z72" s="345">
        <v>30376.52</v>
      </c>
      <c r="AA72" s="340"/>
      <c r="AB72" s="340"/>
      <c r="AC72" s="340"/>
    </row>
    <row r="73" spans="1:29" x14ac:dyDescent="0.2">
      <c r="A73" s="336" t="s">
        <v>2655</v>
      </c>
      <c r="B73" s="341">
        <v>108824</v>
      </c>
      <c r="C73" s="341">
        <v>0</v>
      </c>
      <c r="D73" s="341">
        <v>47184.89</v>
      </c>
      <c r="E73" s="337"/>
      <c r="F73" s="342">
        <v>26620.66</v>
      </c>
      <c r="G73" s="343">
        <v>770243.8</v>
      </c>
      <c r="H73" s="343">
        <v>11800</v>
      </c>
      <c r="I73" s="343">
        <v>34180.6</v>
      </c>
      <c r="J73" s="338"/>
      <c r="K73" s="343">
        <v>78.849999999999994</v>
      </c>
      <c r="L73" s="336"/>
      <c r="M73" s="336"/>
      <c r="N73" s="336"/>
      <c r="O73" s="342">
        <v>2255161.35</v>
      </c>
      <c r="P73" s="344">
        <v>276797.03999999998</v>
      </c>
      <c r="Q73" s="339"/>
      <c r="R73" s="339"/>
      <c r="S73" s="339"/>
      <c r="T73" s="344">
        <v>222544</v>
      </c>
      <c r="U73" s="344">
        <v>20200</v>
      </c>
      <c r="V73" s="345">
        <v>264904</v>
      </c>
      <c r="W73" s="340"/>
      <c r="X73" s="340"/>
      <c r="Y73" s="345">
        <v>144257.54</v>
      </c>
      <c r="Z73" s="345">
        <v>36193.42</v>
      </c>
      <c r="AA73" s="340"/>
      <c r="AB73" s="340"/>
      <c r="AC73" s="345">
        <v>8460</v>
      </c>
    </row>
    <row r="74" spans="1:29" x14ac:dyDescent="0.2">
      <c r="A74" s="336" t="s">
        <v>2656</v>
      </c>
      <c r="B74" s="341">
        <v>456892.06</v>
      </c>
      <c r="C74" s="341">
        <v>71160</v>
      </c>
      <c r="D74" s="341">
        <v>51471.08</v>
      </c>
      <c r="E74" s="337"/>
      <c r="F74" s="342">
        <v>596779.4</v>
      </c>
      <c r="G74" s="343">
        <v>187212.03</v>
      </c>
      <c r="H74" s="343">
        <v>3000</v>
      </c>
      <c r="I74" s="343">
        <v>61133.67</v>
      </c>
      <c r="J74" s="338"/>
      <c r="K74" s="343">
        <v>524.52</v>
      </c>
      <c r="L74" s="336"/>
      <c r="M74" s="336"/>
      <c r="N74" s="336"/>
      <c r="O74" s="342">
        <v>2065017.96</v>
      </c>
      <c r="P74" s="344">
        <v>622488.43999999994</v>
      </c>
      <c r="Q74" s="339"/>
      <c r="R74" s="339"/>
      <c r="S74" s="339"/>
      <c r="T74" s="344">
        <v>202745</v>
      </c>
      <c r="U74" s="344">
        <v>4945</v>
      </c>
      <c r="V74" s="345">
        <v>360246</v>
      </c>
      <c r="W74" s="340"/>
      <c r="X74" s="340"/>
      <c r="Y74" s="345">
        <v>232626.89</v>
      </c>
      <c r="Z74" s="345">
        <v>15534.76</v>
      </c>
      <c r="AA74" s="340"/>
      <c r="AB74" s="340"/>
      <c r="AC74" s="345">
        <v>14487.95</v>
      </c>
    </row>
    <row r="75" spans="1:29" x14ac:dyDescent="0.2">
      <c r="A75" s="336" t="s">
        <v>2657</v>
      </c>
      <c r="B75" s="341">
        <v>771850.26</v>
      </c>
      <c r="C75" s="341">
        <v>6060</v>
      </c>
      <c r="D75" s="341">
        <v>228111.11</v>
      </c>
      <c r="E75" s="337"/>
      <c r="F75" s="342">
        <v>363450.36</v>
      </c>
      <c r="G75" s="343">
        <v>517591.46</v>
      </c>
      <c r="H75" s="343">
        <v>4500</v>
      </c>
      <c r="I75" s="343">
        <v>42250</v>
      </c>
      <c r="J75" s="338"/>
      <c r="K75" s="338"/>
      <c r="L75" s="336"/>
      <c r="M75" s="336"/>
      <c r="N75" s="336"/>
      <c r="O75" s="342">
        <v>2127187.88</v>
      </c>
      <c r="P75" s="344">
        <v>816341.27</v>
      </c>
      <c r="Q75" s="339"/>
      <c r="R75" s="339"/>
      <c r="S75" s="339"/>
      <c r="T75" s="344">
        <v>259252</v>
      </c>
      <c r="U75" s="344">
        <v>31200</v>
      </c>
      <c r="V75" s="345">
        <v>453835</v>
      </c>
      <c r="W75" s="340"/>
      <c r="X75" s="340"/>
      <c r="Y75" s="345">
        <v>198319.25</v>
      </c>
      <c r="Z75" s="345">
        <v>46456.78</v>
      </c>
      <c r="AA75" s="340"/>
      <c r="AB75" s="340"/>
      <c r="AC75" s="340"/>
    </row>
    <row r="76" spans="1:29" x14ac:dyDescent="0.2">
      <c r="A76" s="336" t="s">
        <v>2791</v>
      </c>
      <c r="B76" s="341">
        <v>1216807.53</v>
      </c>
      <c r="C76" s="341">
        <v>5860</v>
      </c>
      <c r="D76" s="341">
        <v>66802.100000000006</v>
      </c>
      <c r="E76" s="337"/>
      <c r="F76" s="342">
        <v>753825.13</v>
      </c>
      <c r="G76" s="343">
        <v>816237.67</v>
      </c>
      <c r="H76" s="343">
        <v>3754</v>
      </c>
      <c r="I76" s="343">
        <v>55940.97</v>
      </c>
      <c r="J76" s="338"/>
      <c r="K76" s="343">
        <v>0</v>
      </c>
      <c r="L76" s="336"/>
      <c r="M76" s="336"/>
      <c r="N76" s="342">
        <v>228847.92</v>
      </c>
      <c r="O76" s="342">
        <v>3692657.78</v>
      </c>
      <c r="P76" s="344">
        <v>108547.65</v>
      </c>
      <c r="Q76" s="339"/>
      <c r="R76" s="339"/>
      <c r="S76" s="339"/>
      <c r="T76" s="344">
        <v>334593</v>
      </c>
      <c r="U76" s="344">
        <v>15500</v>
      </c>
      <c r="V76" s="345">
        <v>442397</v>
      </c>
      <c r="W76" s="340"/>
      <c r="X76" s="340"/>
      <c r="Y76" s="345">
        <v>155815.14000000001</v>
      </c>
      <c r="Z76" s="345">
        <v>152894.73000000001</v>
      </c>
      <c r="AA76" s="340"/>
      <c r="AB76" s="340"/>
      <c r="AC76" s="340"/>
    </row>
    <row r="77" spans="1:29" x14ac:dyDescent="0.2">
      <c r="A77" s="336" t="s">
        <v>2658</v>
      </c>
      <c r="B77" s="341">
        <v>-13985.15</v>
      </c>
      <c r="C77" s="337"/>
      <c r="D77" s="341">
        <v>318012.55</v>
      </c>
      <c r="E77" s="337"/>
      <c r="F77" s="342">
        <v>2503504.85</v>
      </c>
      <c r="G77" s="343">
        <v>57209.62</v>
      </c>
      <c r="H77" s="338"/>
      <c r="I77" s="343">
        <v>2100</v>
      </c>
      <c r="J77" s="343">
        <v>66600</v>
      </c>
      <c r="K77" s="343">
        <v>154.86000000000001</v>
      </c>
      <c r="L77" s="336"/>
      <c r="M77" s="336"/>
      <c r="N77" s="336"/>
      <c r="O77" s="342">
        <v>2241713.0099999998</v>
      </c>
      <c r="P77" s="344">
        <v>21340</v>
      </c>
      <c r="Q77" s="339"/>
      <c r="R77" s="339"/>
      <c r="S77" s="339"/>
      <c r="T77" s="344">
        <v>174440</v>
      </c>
      <c r="U77" s="344">
        <v>8372</v>
      </c>
      <c r="V77" s="345">
        <v>277340</v>
      </c>
      <c r="W77" s="340"/>
      <c r="X77" s="340"/>
      <c r="Y77" s="345">
        <v>93077.66</v>
      </c>
      <c r="Z77" s="345">
        <v>42371.22</v>
      </c>
      <c r="AA77" s="340"/>
      <c r="AB77" s="340"/>
      <c r="AC77" s="340"/>
    </row>
    <row r="78" spans="1:29" x14ac:dyDescent="0.2">
      <c r="A78" s="336" t="s">
        <v>2659</v>
      </c>
      <c r="B78" s="341">
        <v>759448.57</v>
      </c>
      <c r="C78" s="341">
        <v>10840</v>
      </c>
      <c r="D78" s="341">
        <v>43143.89</v>
      </c>
      <c r="E78" s="337"/>
      <c r="F78" s="342">
        <v>625371.49</v>
      </c>
      <c r="G78" s="343">
        <v>321177.84999999998</v>
      </c>
      <c r="H78" s="343">
        <v>2500</v>
      </c>
      <c r="I78" s="343">
        <v>80125.509999999995</v>
      </c>
      <c r="J78" s="338"/>
      <c r="K78" s="343">
        <v>32935.120000000003</v>
      </c>
      <c r="L78" s="342">
        <v>444</v>
      </c>
      <c r="M78" s="336"/>
      <c r="N78" s="336"/>
      <c r="O78" s="342">
        <v>1881918.88</v>
      </c>
      <c r="P78" s="344">
        <v>659030.44999999995</v>
      </c>
      <c r="Q78" s="339"/>
      <c r="R78" s="339"/>
      <c r="S78" s="339"/>
      <c r="T78" s="344">
        <v>398491</v>
      </c>
      <c r="U78" s="339"/>
      <c r="V78" s="345">
        <v>536787</v>
      </c>
      <c r="W78" s="340"/>
      <c r="X78" s="340"/>
      <c r="Y78" s="345">
        <v>479092.88</v>
      </c>
      <c r="Z78" s="345">
        <v>42131.32</v>
      </c>
      <c r="AA78" s="340"/>
      <c r="AB78" s="340"/>
      <c r="AC78" s="345">
        <v>10850</v>
      </c>
    </row>
    <row r="79" spans="1:29" x14ac:dyDescent="0.2">
      <c r="A79" s="336" t="s">
        <v>2660</v>
      </c>
      <c r="B79" s="341">
        <v>582417.51</v>
      </c>
      <c r="C79" s="341">
        <v>10840</v>
      </c>
      <c r="D79" s="341">
        <v>81125.39</v>
      </c>
      <c r="E79" s="337"/>
      <c r="F79" s="342">
        <v>603809.34</v>
      </c>
      <c r="G79" s="343">
        <v>1118815.6499999999</v>
      </c>
      <c r="H79" s="343">
        <v>11562</v>
      </c>
      <c r="I79" s="343">
        <v>36533.629999999997</v>
      </c>
      <c r="J79" s="343">
        <v>52260</v>
      </c>
      <c r="K79" s="338"/>
      <c r="L79" s="342">
        <v>5000</v>
      </c>
      <c r="M79" s="336"/>
      <c r="N79" s="336"/>
      <c r="O79" s="342">
        <v>1941230.36</v>
      </c>
      <c r="P79" s="344">
        <v>520517.95</v>
      </c>
      <c r="Q79" s="339"/>
      <c r="R79" s="339"/>
      <c r="S79" s="339"/>
      <c r="T79" s="344">
        <v>217822</v>
      </c>
      <c r="U79" s="339"/>
      <c r="V79" s="345">
        <v>325142</v>
      </c>
      <c r="W79" s="340"/>
      <c r="X79" s="340"/>
      <c r="Y79" s="345">
        <v>74221.490000000005</v>
      </c>
      <c r="Z79" s="345">
        <v>31433.08</v>
      </c>
      <c r="AA79" s="340"/>
      <c r="AB79" s="340"/>
      <c r="AC79" s="345">
        <v>8220</v>
      </c>
    </row>
    <row r="80" spans="1:29" x14ac:dyDescent="0.2">
      <c r="A80" s="336" t="s">
        <v>2661</v>
      </c>
      <c r="B80" s="341">
        <v>1060991.1399999999</v>
      </c>
      <c r="C80" s="341">
        <v>10840</v>
      </c>
      <c r="D80" s="341">
        <v>176202.26</v>
      </c>
      <c r="E80" s="337"/>
      <c r="F80" s="342">
        <v>277994.68</v>
      </c>
      <c r="G80" s="343">
        <v>73263.460000000006</v>
      </c>
      <c r="H80" s="343">
        <v>18154.22</v>
      </c>
      <c r="I80" s="343">
        <v>27997.46</v>
      </c>
      <c r="J80" s="338"/>
      <c r="K80" s="338"/>
      <c r="L80" s="342">
        <v>5000</v>
      </c>
      <c r="M80" s="336"/>
      <c r="N80" s="336"/>
      <c r="O80" s="342">
        <v>1940061.77</v>
      </c>
      <c r="P80" s="344">
        <v>633741.65</v>
      </c>
      <c r="Q80" s="339"/>
      <c r="R80" s="339"/>
      <c r="S80" s="339"/>
      <c r="T80" s="344">
        <v>144991</v>
      </c>
      <c r="U80" s="339"/>
      <c r="V80" s="345">
        <v>364147</v>
      </c>
      <c r="W80" s="340"/>
      <c r="X80" s="340"/>
      <c r="Y80" s="345">
        <v>70328.12</v>
      </c>
      <c r="Z80" s="345">
        <v>22086.59</v>
      </c>
      <c r="AA80" s="340"/>
      <c r="AB80" s="340"/>
      <c r="AC80" s="340"/>
    </row>
    <row r="81" spans="1:29" x14ac:dyDescent="0.2">
      <c r="A81" s="336" t="s">
        <v>2662</v>
      </c>
      <c r="B81" s="341">
        <v>379633.17</v>
      </c>
      <c r="C81" s="337"/>
      <c r="D81" s="341">
        <v>5846.65</v>
      </c>
      <c r="E81" s="337"/>
      <c r="F81" s="342">
        <v>498002</v>
      </c>
      <c r="G81" s="343">
        <v>305782.19</v>
      </c>
      <c r="H81" s="338"/>
      <c r="I81" s="343">
        <v>49500</v>
      </c>
      <c r="J81" s="338"/>
      <c r="K81" s="343">
        <v>6.9</v>
      </c>
      <c r="L81" s="336"/>
      <c r="M81" s="336"/>
      <c r="N81" s="342">
        <v>776153.48</v>
      </c>
      <c r="O81" s="342">
        <v>2076384.94</v>
      </c>
      <c r="P81" s="344">
        <v>359995.4</v>
      </c>
      <c r="Q81" s="339"/>
      <c r="R81" s="339"/>
      <c r="S81" s="339"/>
      <c r="T81" s="344">
        <v>25431</v>
      </c>
      <c r="U81" s="339"/>
      <c r="V81" s="345">
        <v>110197</v>
      </c>
      <c r="W81" s="340"/>
      <c r="X81" s="340"/>
      <c r="Y81" s="345">
        <v>21057.759999999998</v>
      </c>
      <c r="Z81" s="345">
        <v>14000</v>
      </c>
      <c r="AA81" s="340"/>
      <c r="AB81" s="340"/>
      <c r="AC81" s="340"/>
    </row>
    <row r="82" spans="1:29" x14ac:dyDescent="0.2">
      <c r="A82" s="336" t="s">
        <v>2663</v>
      </c>
      <c r="B82" s="341">
        <v>509658.56</v>
      </c>
      <c r="C82" s="341">
        <v>10840</v>
      </c>
      <c r="D82" s="341">
        <v>208958.78</v>
      </c>
      <c r="E82" s="337"/>
      <c r="F82" s="342">
        <v>-95706.880000000005</v>
      </c>
      <c r="G82" s="343">
        <v>136234.98000000001</v>
      </c>
      <c r="H82" s="343">
        <v>8625</v>
      </c>
      <c r="I82" s="343">
        <v>-1420.55</v>
      </c>
      <c r="J82" s="343">
        <v>70000</v>
      </c>
      <c r="K82" s="338"/>
      <c r="L82" s="342">
        <v>10000</v>
      </c>
      <c r="M82" s="336"/>
      <c r="N82" s="336"/>
      <c r="O82" s="342">
        <v>1879892.65</v>
      </c>
      <c r="P82" s="344">
        <v>333912.14</v>
      </c>
      <c r="Q82" s="339"/>
      <c r="R82" s="339"/>
      <c r="S82" s="339"/>
      <c r="T82" s="344">
        <v>149394</v>
      </c>
      <c r="U82" s="339"/>
      <c r="V82" s="345">
        <v>243054</v>
      </c>
      <c r="W82" s="345">
        <v>1560</v>
      </c>
      <c r="X82" s="340"/>
      <c r="Y82" s="345">
        <v>110269.9</v>
      </c>
      <c r="Z82" s="345">
        <v>41137.300000000003</v>
      </c>
      <c r="AA82" s="340"/>
      <c r="AB82" s="340"/>
      <c r="AC82" s="340"/>
    </row>
    <row r="83" spans="1:29" x14ac:dyDescent="0.2">
      <c r="A83" s="336" t="s">
        <v>2664</v>
      </c>
      <c r="B83" s="341">
        <v>629000.16</v>
      </c>
      <c r="C83" s="341">
        <v>10920</v>
      </c>
      <c r="D83" s="341">
        <v>67495.850000000006</v>
      </c>
      <c r="E83" s="337"/>
      <c r="F83" s="342">
        <v>229617.21</v>
      </c>
      <c r="G83" s="343">
        <v>334642.82</v>
      </c>
      <c r="H83" s="343">
        <v>0</v>
      </c>
      <c r="I83" s="343">
        <v>53893.9</v>
      </c>
      <c r="J83" s="343">
        <v>162645</v>
      </c>
      <c r="K83" s="338"/>
      <c r="L83" s="336"/>
      <c r="M83" s="336"/>
      <c r="N83" s="342">
        <v>67787.38</v>
      </c>
      <c r="O83" s="342">
        <v>1840507.51</v>
      </c>
      <c r="P83" s="344">
        <v>386648.25</v>
      </c>
      <c r="Q83" s="344">
        <v>20000</v>
      </c>
      <c r="R83" s="339"/>
      <c r="S83" s="339"/>
      <c r="T83" s="344">
        <v>250920</v>
      </c>
      <c r="U83" s="339"/>
      <c r="V83" s="345">
        <v>338977</v>
      </c>
      <c r="W83" s="340"/>
      <c r="X83" s="340"/>
      <c r="Y83" s="345">
        <v>123207.14</v>
      </c>
      <c r="Z83" s="345">
        <v>16882.34</v>
      </c>
      <c r="AA83" s="340"/>
      <c r="AB83" s="340"/>
      <c r="AC83" s="345">
        <v>3250</v>
      </c>
    </row>
    <row r="84" spans="1:29" x14ac:dyDescent="0.2">
      <c r="A84" s="336" t="s">
        <v>2665</v>
      </c>
      <c r="B84" s="341">
        <v>363133.65</v>
      </c>
      <c r="C84" s="337"/>
      <c r="D84" s="341">
        <v>33705.919999999998</v>
      </c>
      <c r="E84" s="337"/>
      <c r="F84" s="342">
        <v>696377.4</v>
      </c>
      <c r="G84" s="343">
        <v>45669.51</v>
      </c>
      <c r="H84" s="338"/>
      <c r="I84" s="343">
        <v>17850</v>
      </c>
      <c r="J84" s="343">
        <v>15400</v>
      </c>
      <c r="K84" s="343">
        <v>67500</v>
      </c>
      <c r="L84" s="336"/>
      <c r="M84" s="336"/>
      <c r="N84" s="336"/>
      <c r="O84" s="342">
        <v>2651073.88</v>
      </c>
      <c r="P84" s="344">
        <v>364740.14</v>
      </c>
      <c r="Q84" s="339"/>
      <c r="R84" s="339"/>
      <c r="S84" s="339"/>
      <c r="T84" s="344">
        <v>72355</v>
      </c>
      <c r="U84" s="339"/>
      <c r="V84" s="345">
        <v>130375</v>
      </c>
      <c r="W84" s="340"/>
      <c r="X84" s="340"/>
      <c r="Y84" s="345">
        <v>47235.25</v>
      </c>
      <c r="Z84" s="345">
        <v>11400.75</v>
      </c>
      <c r="AA84" s="340"/>
      <c r="AB84" s="340"/>
      <c r="AC84" s="340"/>
    </row>
    <row r="85" spans="1:29" x14ac:dyDescent="0.2">
      <c r="A85" s="336" t="s">
        <v>2776</v>
      </c>
      <c r="B85" s="341">
        <v>417629.1</v>
      </c>
      <c r="C85" s="341">
        <v>10920</v>
      </c>
      <c r="D85" s="341">
        <v>23326.46</v>
      </c>
      <c r="E85" s="337"/>
      <c r="F85" s="342">
        <v>318750.55</v>
      </c>
      <c r="G85" s="343">
        <v>95581.04</v>
      </c>
      <c r="H85" s="343">
        <v>0</v>
      </c>
      <c r="I85" s="343">
        <v>20863.09</v>
      </c>
      <c r="J85" s="343">
        <v>42500</v>
      </c>
      <c r="K85" s="338"/>
      <c r="L85" s="342">
        <v>15000</v>
      </c>
      <c r="M85" s="336"/>
      <c r="N85" s="336"/>
      <c r="O85" s="342">
        <v>3200752.69</v>
      </c>
      <c r="P85" s="344">
        <v>340296.47</v>
      </c>
      <c r="Q85" s="344">
        <v>20000</v>
      </c>
      <c r="R85" s="339"/>
      <c r="S85" s="339"/>
      <c r="T85" s="344">
        <v>134020</v>
      </c>
      <c r="U85" s="339"/>
      <c r="V85" s="345">
        <v>197868</v>
      </c>
      <c r="W85" s="340"/>
      <c r="X85" s="340"/>
      <c r="Y85" s="345">
        <v>98784.6</v>
      </c>
      <c r="Z85" s="345">
        <v>47408.06</v>
      </c>
      <c r="AA85" s="340"/>
      <c r="AB85" s="340"/>
      <c r="AC85" s="340"/>
    </row>
    <row r="86" spans="1:29" x14ac:dyDescent="0.2">
      <c r="A86" s="336" t="s">
        <v>2666</v>
      </c>
      <c r="B86" s="341">
        <v>490018.73</v>
      </c>
      <c r="C86" s="337"/>
      <c r="D86" s="341">
        <v>54538.48</v>
      </c>
      <c r="E86" s="337"/>
      <c r="F86" s="342">
        <v>103315.1</v>
      </c>
      <c r="G86" s="343">
        <v>807618.32</v>
      </c>
      <c r="H86" s="343">
        <v>1600</v>
      </c>
      <c r="I86" s="343">
        <v>44958.52</v>
      </c>
      <c r="J86" s="338"/>
      <c r="K86" s="343">
        <v>14.95</v>
      </c>
      <c r="L86" s="342">
        <v>73528</v>
      </c>
      <c r="M86" s="336"/>
      <c r="N86" s="342">
        <v>190879.49</v>
      </c>
      <c r="O86" s="342">
        <v>1975689.39</v>
      </c>
      <c r="P86" s="344">
        <v>55329.919999999998</v>
      </c>
      <c r="Q86" s="339"/>
      <c r="R86" s="339"/>
      <c r="S86" s="344">
        <v>237780</v>
      </c>
      <c r="T86" s="344">
        <v>11539</v>
      </c>
      <c r="U86" s="344">
        <v>-229280</v>
      </c>
      <c r="V86" s="345">
        <v>166939</v>
      </c>
      <c r="W86" s="340"/>
      <c r="X86" s="340"/>
      <c r="Y86" s="345">
        <v>50056.03</v>
      </c>
      <c r="Z86" s="345">
        <v>62582.14</v>
      </c>
      <c r="AA86" s="340"/>
      <c r="AB86" s="340"/>
      <c r="AC86" s="340"/>
    </row>
    <row r="87" spans="1:29" x14ac:dyDescent="0.2">
      <c r="A87" s="336" t="s">
        <v>2667</v>
      </c>
      <c r="B87" s="341">
        <v>2396242.4700000002</v>
      </c>
      <c r="C87" s="337"/>
      <c r="D87" s="341">
        <v>62104.58</v>
      </c>
      <c r="E87" s="337"/>
      <c r="F87" s="342">
        <v>1537855.58</v>
      </c>
      <c r="G87" s="343">
        <v>622167.02</v>
      </c>
      <c r="H87" s="343">
        <v>1000</v>
      </c>
      <c r="I87" s="343">
        <v>57365.35</v>
      </c>
      <c r="J87" s="338"/>
      <c r="K87" s="343">
        <v>440307.66</v>
      </c>
      <c r="L87" s="336"/>
      <c r="M87" s="336"/>
      <c r="N87" s="342">
        <v>460668.05</v>
      </c>
      <c r="O87" s="342">
        <v>3812204.74</v>
      </c>
      <c r="P87" s="344">
        <v>188692.18</v>
      </c>
      <c r="Q87" s="344">
        <v>27000</v>
      </c>
      <c r="R87" s="339"/>
      <c r="S87" s="339"/>
      <c r="T87" s="344">
        <v>211708</v>
      </c>
      <c r="U87" s="344">
        <v>42000</v>
      </c>
      <c r="V87" s="345">
        <v>452066</v>
      </c>
      <c r="W87" s="340"/>
      <c r="X87" s="340"/>
      <c r="Y87" s="345">
        <v>201947.56</v>
      </c>
      <c r="Z87" s="345">
        <v>89293.1</v>
      </c>
      <c r="AA87" s="340"/>
      <c r="AB87" s="340"/>
      <c r="AC87" s="340"/>
    </row>
    <row r="88" spans="1:29" x14ac:dyDescent="0.2">
      <c r="A88" s="336" t="s">
        <v>2668</v>
      </c>
      <c r="B88" s="341">
        <v>1389471.61</v>
      </c>
      <c r="C88" s="337"/>
      <c r="D88" s="341">
        <v>33642.99</v>
      </c>
      <c r="E88" s="341">
        <v>321513</v>
      </c>
      <c r="F88" s="342">
        <v>1688311.26</v>
      </c>
      <c r="G88" s="343">
        <v>181823.41</v>
      </c>
      <c r="H88" s="343">
        <v>4467</v>
      </c>
      <c r="I88" s="343">
        <v>104631.3</v>
      </c>
      <c r="J88" s="338"/>
      <c r="K88" s="343">
        <v>5766.47</v>
      </c>
      <c r="L88" s="342">
        <v>10940</v>
      </c>
      <c r="M88" s="336"/>
      <c r="N88" s="342">
        <v>3923964.55</v>
      </c>
      <c r="O88" s="336"/>
      <c r="P88" s="344">
        <v>120858.75</v>
      </c>
      <c r="Q88" s="344">
        <v>3000</v>
      </c>
      <c r="R88" s="339"/>
      <c r="S88" s="339"/>
      <c r="T88" s="344">
        <v>212640</v>
      </c>
      <c r="U88" s="344">
        <v>13484</v>
      </c>
      <c r="V88" s="345">
        <v>387312</v>
      </c>
      <c r="W88" s="340"/>
      <c r="X88" s="340"/>
      <c r="Y88" s="345">
        <v>136557.16</v>
      </c>
      <c r="Z88" s="345">
        <v>55510.12</v>
      </c>
      <c r="AA88" s="340"/>
      <c r="AB88" s="345">
        <v>12941</v>
      </c>
      <c r="AC88" s="340"/>
    </row>
    <row r="89" spans="1:29" x14ac:dyDescent="0.2">
      <c r="A89" s="336" t="s">
        <v>2669</v>
      </c>
      <c r="B89" s="341">
        <v>1543247.19</v>
      </c>
      <c r="C89" s="337"/>
      <c r="D89" s="341">
        <v>45413.06</v>
      </c>
      <c r="E89" s="337"/>
      <c r="F89" s="342">
        <v>941395.23</v>
      </c>
      <c r="G89" s="343">
        <v>343110.31</v>
      </c>
      <c r="H89" s="343">
        <v>2680</v>
      </c>
      <c r="I89" s="343">
        <v>47136.69</v>
      </c>
      <c r="J89" s="338"/>
      <c r="K89" s="343">
        <v>0</v>
      </c>
      <c r="L89" s="342">
        <v>144035.46</v>
      </c>
      <c r="M89" s="336"/>
      <c r="N89" s="342">
        <v>335620.53</v>
      </c>
      <c r="O89" s="342">
        <v>2080906</v>
      </c>
      <c r="P89" s="344">
        <v>134760.47</v>
      </c>
      <c r="Q89" s="344">
        <v>39666.660000000003</v>
      </c>
      <c r="R89" s="339"/>
      <c r="S89" s="339"/>
      <c r="T89" s="344">
        <v>418844.7</v>
      </c>
      <c r="U89" s="344">
        <v>3500</v>
      </c>
      <c r="V89" s="345">
        <v>521444.7</v>
      </c>
      <c r="W89" s="340"/>
      <c r="X89" s="340"/>
      <c r="Y89" s="345">
        <v>219068.85</v>
      </c>
      <c r="Z89" s="345">
        <v>50203.62</v>
      </c>
      <c r="AA89" s="340"/>
      <c r="AB89" s="340"/>
      <c r="AC89" s="340"/>
    </row>
    <row r="90" spans="1:29" x14ac:dyDescent="0.2">
      <c r="A90" s="336" t="s">
        <v>2670</v>
      </c>
      <c r="B90" s="341">
        <v>941946.1</v>
      </c>
      <c r="C90" s="337"/>
      <c r="D90" s="341">
        <v>198980.2</v>
      </c>
      <c r="E90" s="337"/>
      <c r="F90" s="342">
        <v>932679.8</v>
      </c>
      <c r="G90" s="343">
        <v>263194.51</v>
      </c>
      <c r="H90" s="343">
        <v>0</v>
      </c>
      <c r="I90" s="343">
        <v>40400</v>
      </c>
      <c r="J90" s="338"/>
      <c r="K90" s="343">
        <v>480.86</v>
      </c>
      <c r="L90" s="342">
        <v>111983</v>
      </c>
      <c r="M90" s="336"/>
      <c r="N90" s="342">
        <v>208407.54</v>
      </c>
      <c r="O90" s="342">
        <v>2304026.96</v>
      </c>
      <c r="P90" s="344">
        <v>79471.600000000006</v>
      </c>
      <c r="Q90" s="339"/>
      <c r="R90" s="339"/>
      <c r="S90" s="339"/>
      <c r="T90" s="344">
        <v>96431.4</v>
      </c>
      <c r="U90" s="344">
        <v>8343.75</v>
      </c>
      <c r="V90" s="345">
        <v>186715.15</v>
      </c>
      <c r="W90" s="340"/>
      <c r="X90" s="340"/>
      <c r="Y90" s="345">
        <v>124690.39</v>
      </c>
      <c r="Z90" s="345">
        <v>44339.72</v>
      </c>
      <c r="AA90" s="340"/>
      <c r="AB90" s="340"/>
      <c r="AC90" s="340"/>
    </row>
    <row r="91" spans="1:29" x14ac:dyDescent="0.2">
      <c r="A91" s="336" t="s">
        <v>2671</v>
      </c>
      <c r="B91" s="341">
        <v>1561302.94</v>
      </c>
      <c r="C91" s="337"/>
      <c r="D91" s="341">
        <v>168727.57</v>
      </c>
      <c r="E91" s="337"/>
      <c r="F91" s="342">
        <v>634569.73</v>
      </c>
      <c r="G91" s="343">
        <v>786110.07</v>
      </c>
      <c r="H91" s="343">
        <v>0</v>
      </c>
      <c r="I91" s="343">
        <v>59388.1</v>
      </c>
      <c r="J91" s="338"/>
      <c r="K91" s="343">
        <v>395000</v>
      </c>
      <c r="L91" s="336"/>
      <c r="M91" s="336"/>
      <c r="N91" s="342">
        <v>345878.15</v>
      </c>
      <c r="O91" s="342">
        <v>2345661.54</v>
      </c>
      <c r="P91" s="344">
        <v>222006.77</v>
      </c>
      <c r="Q91" s="339"/>
      <c r="R91" s="339"/>
      <c r="S91" s="339"/>
      <c r="T91" s="344">
        <v>283822</v>
      </c>
      <c r="U91" s="344">
        <v>3800</v>
      </c>
      <c r="V91" s="345">
        <v>486360</v>
      </c>
      <c r="W91" s="340"/>
      <c r="X91" s="340"/>
      <c r="Y91" s="345">
        <v>126705.49</v>
      </c>
      <c r="Z91" s="345">
        <v>52412.22</v>
      </c>
      <c r="AA91" s="340"/>
      <c r="AB91" s="340"/>
      <c r="AC91" s="340"/>
    </row>
    <row r="92" spans="1:29" x14ac:dyDescent="0.2">
      <c r="A92" s="336" t="s">
        <v>2672</v>
      </c>
      <c r="B92" s="341">
        <v>772748.91</v>
      </c>
      <c r="C92" s="341">
        <v>2850</v>
      </c>
      <c r="D92" s="341">
        <v>90869.79</v>
      </c>
      <c r="E92" s="337"/>
      <c r="F92" s="342">
        <v>610145.59</v>
      </c>
      <c r="G92" s="343">
        <v>224072.88</v>
      </c>
      <c r="H92" s="343">
        <v>2000</v>
      </c>
      <c r="I92" s="343">
        <v>35588</v>
      </c>
      <c r="J92" s="338"/>
      <c r="K92" s="343">
        <v>162983.71</v>
      </c>
      <c r="L92" s="342">
        <v>4005</v>
      </c>
      <c r="M92" s="336"/>
      <c r="N92" s="342">
        <v>369855.01</v>
      </c>
      <c r="O92" s="342">
        <v>4378498.51</v>
      </c>
      <c r="P92" s="344">
        <v>101868.41</v>
      </c>
      <c r="Q92" s="339"/>
      <c r="R92" s="339"/>
      <c r="S92" s="339"/>
      <c r="T92" s="344">
        <v>132484.66</v>
      </c>
      <c r="U92" s="339"/>
      <c r="V92" s="345">
        <v>253016.66</v>
      </c>
      <c r="W92" s="340"/>
      <c r="X92" s="340"/>
      <c r="Y92" s="345">
        <v>94843.1</v>
      </c>
      <c r="Z92" s="345">
        <v>51477.74</v>
      </c>
      <c r="AA92" s="340"/>
      <c r="AB92" s="340"/>
      <c r="AC92" s="340"/>
    </row>
    <row r="93" spans="1:29" x14ac:dyDescent="0.2">
      <c r="A93" s="336" t="s">
        <v>2673</v>
      </c>
      <c r="B93" s="341">
        <v>996731.22</v>
      </c>
      <c r="C93" s="341">
        <v>4280</v>
      </c>
      <c r="D93" s="341">
        <v>39816.410000000003</v>
      </c>
      <c r="E93" s="337"/>
      <c r="F93" s="342">
        <v>926037.1</v>
      </c>
      <c r="G93" s="343">
        <v>1063216.81</v>
      </c>
      <c r="H93" s="343">
        <v>8600</v>
      </c>
      <c r="I93" s="343">
        <v>53798.19</v>
      </c>
      <c r="J93" s="338"/>
      <c r="K93" s="343">
        <v>60019.91</v>
      </c>
      <c r="L93" s="336"/>
      <c r="M93" s="336"/>
      <c r="N93" s="342">
        <v>294834.77</v>
      </c>
      <c r="O93" s="336"/>
      <c r="P93" s="344">
        <v>99353.27</v>
      </c>
      <c r="Q93" s="339"/>
      <c r="R93" s="339"/>
      <c r="S93" s="339"/>
      <c r="T93" s="344">
        <v>408725</v>
      </c>
      <c r="U93" s="344">
        <v>6172</v>
      </c>
      <c r="V93" s="345">
        <v>543703</v>
      </c>
      <c r="W93" s="340"/>
      <c r="X93" s="340"/>
      <c r="Y93" s="345">
        <v>101687.4</v>
      </c>
      <c r="Z93" s="345">
        <v>78862.38</v>
      </c>
      <c r="AA93" s="340"/>
      <c r="AB93" s="340"/>
      <c r="AC93" s="340"/>
    </row>
    <row r="94" spans="1:29" x14ac:dyDescent="0.2">
      <c r="A94" s="336" t="s">
        <v>2674</v>
      </c>
      <c r="B94" s="341">
        <v>625498.57999999996</v>
      </c>
      <c r="C94" s="341">
        <v>4280</v>
      </c>
      <c r="D94" s="341">
        <v>92016.54</v>
      </c>
      <c r="E94" s="337"/>
      <c r="F94" s="342">
        <v>831611.61</v>
      </c>
      <c r="G94" s="343">
        <v>519589.29</v>
      </c>
      <c r="H94" s="343">
        <v>2000</v>
      </c>
      <c r="I94" s="343">
        <v>62822.53</v>
      </c>
      <c r="J94" s="338"/>
      <c r="K94" s="343">
        <v>359768.04</v>
      </c>
      <c r="L94" s="336"/>
      <c r="M94" s="336"/>
      <c r="N94" s="342">
        <v>191822.5</v>
      </c>
      <c r="O94" s="342">
        <v>2028099.35</v>
      </c>
      <c r="P94" s="344">
        <v>105789.14</v>
      </c>
      <c r="Q94" s="344">
        <v>27500</v>
      </c>
      <c r="R94" s="339"/>
      <c r="S94" s="339"/>
      <c r="T94" s="344">
        <v>334007</v>
      </c>
      <c r="U94" s="344">
        <v>9100</v>
      </c>
      <c r="V94" s="345">
        <v>487479</v>
      </c>
      <c r="W94" s="340"/>
      <c r="X94" s="340"/>
      <c r="Y94" s="345">
        <v>127803.46</v>
      </c>
      <c r="Z94" s="345">
        <v>37829.4</v>
      </c>
      <c r="AA94" s="340"/>
      <c r="AB94" s="340"/>
      <c r="AC94" s="340"/>
    </row>
    <row r="95" spans="1:29" x14ac:dyDescent="0.2">
      <c r="A95" s="336" t="s">
        <v>2675</v>
      </c>
      <c r="B95" s="341">
        <v>392312.23</v>
      </c>
      <c r="C95" s="341">
        <v>4250</v>
      </c>
      <c r="D95" s="341">
        <v>115362.12</v>
      </c>
      <c r="E95" s="337"/>
      <c r="F95" s="342">
        <v>1625340.41</v>
      </c>
      <c r="G95" s="343">
        <v>126006.89</v>
      </c>
      <c r="H95" s="343">
        <v>2200</v>
      </c>
      <c r="I95" s="343">
        <v>68850.320000000007</v>
      </c>
      <c r="J95" s="343">
        <v>79524</v>
      </c>
      <c r="K95" s="343">
        <v>44.49</v>
      </c>
      <c r="L95" s="342">
        <v>41718</v>
      </c>
      <c r="M95" s="336"/>
      <c r="N95" s="342">
        <v>173968</v>
      </c>
      <c r="O95" s="342">
        <v>4808766.24</v>
      </c>
      <c r="P95" s="344">
        <v>189591.28</v>
      </c>
      <c r="Q95" s="339"/>
      <c r="R95" s="339"/>
      <c r="S95" s="339"/>
      <c r="T95" s="344">
        <v>247460</v>
      </c>
      <c r="U95" s="339"/>
      <c r="V95" s="345">
        <v>418330</v>
      </c>
      <c r="W95" s="340"/>
      <c r="X95" s="340"/>
      <c r="Y95" s="345">
        <v>158655.99</v>
      </c>
      <c r="Z95" s="345">
        <v>76990.16</v>
      </c>
      <c r="AA95" s="340"/>
      <c r="AB95" s="340"/>
      <c r="AC95" s="340"/>
    </row>
    <row r="96" spans="1:29" x14ac:dyDescent="0.2">
      <c r="A96" s="336" t="s">
        <v>2676</v>
      </c>
      <c r="B96" s="341">
        <v>580959.91</v>
      </c>
      <c r="C96" s="337"/>
      <c r="D96" s="341">
        <v>36706.879999999997</v>
      </c>
      <c r="E96" s="337"/>
      <c r="F96" s="342">
        <v>914631.49</v>
      </c>
      <c r="G96" s="343">
        <v>361580.6</v>
      </c>
      <c r="H96" s="343">
        <v>7500</v>
      </c>
      <c r="I96" s="343">
        <v>33900</v>
      </c>
      <c r="J96" s="338"/>
      <c r="K96" s="343">
        <v>9050</v>
      </c>
      <c r="L96" s="342">
        <v>43392</v>
      </c>
      <c r="M96" s="336"/>
      <c r="N96" s="342">
        <v>196549.75</v>
      </c>
      <c r="O96" s="342">
        <v>2574871.5499999998</v>
      </c>
      <c r="P96" s="344">
        <v>72100.240000000005</v>
      </c>
      <c r="Q96" s="344">
        <v>26555</v>
      </c>
      <c r="R96" s="339"/>
      <c r="S96" s="339"/>
      <c r="T96" s="344">
        <v>219211.7</v>
      </c>
      <c r="U96" s="339"/>
      <c r="V96" s="345">
        <v>310087.7</v>
      </c>
      <c r="W96" s="340"/>
      <c r="X96" s="340"/>
      <c r="Y96" s="345">
        <v>108060.92</v>
      </c>
      <c r="Z96" s="345">
        <v>47419.5</v>
      </c>
      <c r="AA96" s="340"/>
      <c r="AB96" s="340"/>
      <c r="AC96" s="340"/>
    </row>
    <row r="97" spans="1:29" x14ac:dyDescent="0.2">
      <c r="A97" s="336" t="s">
        <v>2677</v>
      </c>
      <c r="B97" s="341">
        <v>391685.7</v>
      </c>
      <c r="C97" s="337"/>
      <c r="D97" s="341">
        <v>71573.53</v>
      </c>
      <c r="E97" s="337"/>
      <c r="F97" s="342">
        <v>1084761.49</v>
      </c>
      <c r="G97" s="343">
        <v>260984.2</v>
      </c>
      <c r="H97" s="343">
        <v>1480</v>
      </c>
      <c r="I97" s="343">
        <v>37393.47</v>
      </c>
      <c r="J97" s="343">
        <v>144600</v>
      </c>
      <c r="K97" s="343">
        <v>34.590000000000003</v>
      </c>
      <c r="L97" s="336"/>
      <c r="M97" s="336"/>
      <c r="N97" s="342">
        <v>244097.5</v>
      </c>
      <c r="O97" s="342">
        <v>2326634.9900000002</v>
      </c>
      <c r="P97" s="344">
        <v>68403.72</v>
      </c>
      <c r="Q97" s="339"/>
      <c r="R97" s="339"/>
      <c r="S97" s="339"/>
      <c r="T97" s="344">
        <v>337669.9</v>
      </c>
      <c r="U97" s="339"/>
      <c r="V97" s="345">
        <v>367629.9</v>
      </c>
      <c r="W97" s="340"/>
      <c r="X97" s="340"/>
      <c r="Y97" s="345">
        <v>224172.14</v>
      </c>
      <c r="Z97" s="345">
        <v>17206.18</v>
      </c>
      <c r="AA97" s="340"/>
      <c r="AB97" s="340"/>
      <c r="AC97" s="340"/>
    </row>
    <row r="98" spans="1:29" x14ac:dyDescent="0.2">
      <c r="A98" s="336" t="s">
        <v>2678</v>
      </c>
      <c r="B98" s="341">
        <v>570131.82999999996</v>
      </c>
      <c r="C98" s="337"/>
      <c r="D98" s="341">
        <v>79460.72</v>
      </c>
      <c r="E98" s="337"/>
      <c r="F98" s="342">
        <v>2582516.19</v>
      </c>
      <c r="G98" s="343">
        <v>1110044.68</v>
      </c>
      <c r="H98" s="343">
        <v>6500</v>
      </c>
      <c r="I98" s="343">
        <v>50860.79</v>
      </c>
      <c r="J98" s="338"/>
      <c r="K98" s="343">
        <v>49.06</v>
      </c>
      <c r="L98" s="342">
        <v>102000</v>
      </c>
      <c r="M98" s="336"/>
      <c r="N98" s="342">
        <v>117697.73</v>
      </c>
      <c r="O98" s="342">
        <v>2310530.36</v>
      </c>
      <c r="P98" s="344">
        <v>129145.25</v>
      </c>
      <c r="Q98" s="344">
        <v>4500</v>
      </c>
      <c r="R98" s="339"/>
      <c r="S98" s="339"/>
      <c r="T98" s="344">
        <v>189091</v>
      </c>
      <c r="U98" s="344">
        <v>1500</v>
      </c>
      <c r="V98" s="345">
        <v>368809</v>
      </c>
      <c r="W98" s="340"/>
      <c r="X98" s="340"/>
      <c r="Y98" s="345">
        <v>136537.41</v>
      </c>
      <c r="Z98" s="345">
        <v>73886.880000000005</v>
      </c>
      <c r="AA98" s="340"/>
      <c r="AB98" s="340"/>
      <c r="AC98" s="340"/>
    </row>
    <row r="99" spans="1:29" x14ac:dyDescent="0.2">
      <c r="A99" s="336" t="s">
        <v>2777</v>
      </c>
      <c r="B99" s="341">
        <v>515448.38</v>
      </c>
      <c r="C99" s="337"/>
      <c r="D99" s="341">
        <v>42391</v>
      </c>
      <c r="E99" s="337"/>
      <c r="F99" s="342">
        <v>987289.35</v>
      </c>
      <c r="G99" s="343">
        <v>191218.3</v>
      </c>
      <c r="H99" s="343">
        <v>9500</v>
      </c>
      <c r="I99" s="343">
        <v>34961.32</v>
      </c>
      <c r="J99" s="338"/>
      <c r="K99" s="343">
        <v>216415</v>
      </c>
      <c r="L99" s="336"/>
      <c r="M99" s="336"/>
      <c r="N99" s="342">
        <v>153351.71</v>
      </c>
      <c r="O99" s="342">
        <v>2166873.39</v>
      </c>
      <c r="P99" s="344">
        <v>60974.09</v>
      </c>
      <c r="Q99" s="339"/>
      <c r="R99" s="339"/>
      <c r="S99" s="339"/>
      <c r="T99" s="344">
        <v>117041</v>
      </c>
      <c r="U99" s="344">
        <v>1500</v>
      </c>
      <c r="V99" s="345">
        <v>260961</v>
      </c>
      <c r="W99" s="340"/>
      <c r="X99" s="340"/>
      <c r="Y99" s="345">
        <v>78993.94</v>
      </c>
      <c r="Z99" s="345">
        <v>34569.660000000003</v>
      </c>
      <c r="AA99" s="340"/>
      <c r="AB99" s="340"/>
      <c r="AC99" s="340"/>
    </row>
    <row r="100" spans="1:29" x14ac:dyDescent="0.2">
      <c r="A100" s="336" t="s">
        <v>2679</v>
      </c>
      <c r="B100" s="341">
        <v>310184.2</v>
      </c>
      <c r="C100" s="341">
        <v>0</v>
      </c>
      <c r="D100" s="341">
        <v>163002.68</v>
      </c>
      <c r="E100" s="337"/>
      <c r="F100" s="342">
        <v>985775.48</v>
      </c>
      <c r="G100" s="343">
        <v>94735.58</v>
      </c>
      <c r="H100" s="343">
        <v>0</v>
      </c>
      <c r="I100" s="343">
        <v>44900</v>
      </c>
      <c r="J100" s="338"/>
      <c r="K100" s="338"/>
      <c r="L100" s="336"/>
      <c r="M100" s="336"/>
      <c r="N100" s="336"/>
      <c r="O100" s="336"/>
      <c r="P100" s="344">
        <v>29636.05</v>
      </c>
      <c r="Q100" s="339"/>
      <c r="R100" s="339"/>
      <c r="S100" s="339"/>
      <c r="T100" s="344">
        <v>170667</v>
      </c>
      <c r="U100" s="339"/>
      <c r="V100" s="345">
        <v>241027</v>
      </c>
      <c r="W100" s="340"/>
      <c r="X100" s="340"/>
      <c r="Y100" s="345">
        <v>104449.24</v>
      </c>
      <c r="Z100" s="345">
        <v>41802.78</v>
      </c>
      <c r="AA100" s="340"/>
      <c r="AB100" s="340"/>
      <c r="AC100" s="340"/>
    </row>
    <row r="101" spans="1:29" x14ac:dyDescent="0.2">
      <c r="A101" s="336" t="s">
        <v>2680</v>
      </c>
      <c r="B101" s="341">
        <v>564114.23</v>
      </c>
      <c r="C101" s="337"/>
      <c r="D101" s="341">
        <v>48745.59</v>
      </c>
      <c r="E101" s="337"/>
      <c r="F101" s="342">
        <v>158382.01999999999</v>
      </c>
      <c r="G101" s="343">
        <v>226951.12</v>
      </c>
      <c r="H101" s="343">
        <v>0</v>
      </c>
      <c r="I101" s="343">
        <v>37200</v>
      </c>
      <c r="J101" s="338"/>
      <c r="K101" s="338"/>
      <c r="L101" s="336"/>
      <c r="M101" s="336"/>
      <c r="N101" s="336"/>
      <c r="O101" s="342">
        <v>1563007.5</v>
      </c>
      <c r="P101" s="344">
        <v>49293.52</v>
      </c>
      <c r="Q101" s="339"/>
      <c r="R101" s="339"/>
      <c r="S101" s="339"/>
      <c r="T101" s="344">
        <v>247292.5</v>
      </c>
      <c r="U101" s="344">
        <v>9000</v>
      </c>
      <c r="V101" s="345">
        <v>339374.5</v>
      </c>
      <c r="W101" s="340"/>
      <c r="X101" s="340"/>
      <c r="Y101" s="345">
        <v>171260.36</v>
      </c>
      <c r="Z101" s="345">
        <v>26467.14</v>
      </c>
      <c r="AA101" s="340"/>
      <c r="AB101" s="340"/>
      <c r="AC101" s="340"/>
    </row>
    <row r="102" spans="1:29" x14ac:dyDescent="0.2">
      <c r="A102" s="336" t="s">
        <v>2681</v>
      </c>
      <c r="B102" s="341">
        <v>285357.64</v>
      </c>
      <c r="C102" s="337"/>
      <c r="D102" s="341">
        <v>65438.59</v>
      </c>
      <c r="E102" s="337"/>
      <c r="F102" s="342">
        <v>489681.8</v>
      </c>
      <c r="G102" s="343">
        <v>226522.16</v>
      </c>
      <c r="H102" s="343">
        <v>0</v>
      </c>
      <c r="I102" s="343">
        <v>45000</v>
      </c>
      <c r="J102" s="338"/>
      <c r="K102" s="338"/>
      <c r="L102" s="336"/>
      <c r="M102" s="336"/>
      <c r="N102" s="342">
        <v>-2304.1799999999998</v>
      </c>
      <c r="O102" s="342">
        <v>2046781.46</v>
      </c>
      <c r="P102" s="344">
        <v>21670.77</v>
      </c>
      <c r="Q102" s="339"/>
      <c r="R102" s="339"/>
      <c r="S102" s="339"/>
      <c r="T102" s="344">
        <v>217350</v>
      </c>
      <c r="U102" s="344">
        <v>7500</v>
      </c>
      <c r="V102" s="345">
        <v>258608</v>
      </c>
      <c r="W102" s="340"/>
      <c r="X102" s="340"/>
      <c r="Y102" s="345">
        <v>90620.26</v>
      </c>
      <c r="Z102" s="345">
        <v>31990.1</v>
      </c>
      <c r="AA102" s="340"/>
      <c r="AB102" s="340"/>
      <c r="AC102" s="340"/>
    </row>
    <row r="103" spans="1:29" x14ac:dyDescent="0.2">
      <c r="A103" s="336" t="s">
        <v>2682</v>
      </c>
      <c r="B103" s="341">
        <v>254579.57</v>
      </c>
      <c r="C103" s="341">
        <v>5386</v>
      </c>
      <c r="D103" s="341">
        <v>56593.93</v>
      </c>
      <c r="E103" s="337"/>
      <c r="F103" s="342">
        <v>753911.9</v>
      </c>
      <c r="G103" s="343">
        <v>269051.03999999998</v>
      </c>
      <c r="H103" s="338"/>
      <c r="I103" s="343">
        <v>60500</v>
      </c>
      <c r="J103" s="338"/>
      <c r="K103" s="338"/>
      <c r="L103" s="336"/>
      <c r="M103" s="336"/>
      <c r="N103" s="336"/>
      <c r="O103" s="342">
        <v>3243756.17</v>
      </c>
      <c r="P103" s="344">
        <v>39253.26</v>
      </c>
      <c r="Q103" s="339"/>
      <c r="R103" s="339"/>
      <c r="S103" s="339"/>
      <c r="T103" s="344">
        <v>140738.5</v>
      </c>
      <c r="U103" s="339"/>
      <c r="V103" s="345">
        <v>273041.5</v>
      </c>
      <c r="W103" s="340"/>
      <c r="X103" s="340"/>
      <c r="Y103" s="345">
        <v>82066.8</v>
      </c>
      <c r="Z103" s="345">
        <v>44557.02</v>
      </c>
      <c r="AA103" s="340"/>
      <c r="AB103" s="340"/>
      <c r="AC103" s="340"/>
    </row>
    <row r="104" spans="1:29" x14ac:dyDescent="0.2">
      <c r="A104" s="336" t="s">
        <v>2683</v>
      </c>
      <c r="B104" s="341">
        <v>180453.82</v>
      </c>
      <c r="C104" s="337"/>
      <c r="D104" s="341">
        <v>42653.46</v>
      </c>
      <c r="E104" s="337"/>
      <c r="F104" s="342">
        <v>308678.18</v>
      </c>
      <c r="G104" s="343">
        <v>109950.52</v>
      </c>
      <c r="H104" s="343">
        <v>3000</v>
      </c>
      <c r="I104" s="343">
        <v>40250</v>
      </c>
      <c r="J104" s="343">
        <v>21600</v>
      </c>
      <c r="K104" s="343">
        <v>224</v>
      </c>
      <c r="L104" s="336"/>
      <c r="M104" s="336"/>
      <c r="N104" s="336"/>
      <c r="O104" s="342">
        <v>2614880.33</v>
      </c>
      <c r="P104" s="344">
        <v>59528.5</v>
      </c>
      <c r="Q104" s="339"/>
      <c r="R104" s="339"/>
      <c r="S104" s="339"/>
      <c r="T104" s="344">
        <v>140931</v>
      </c>
      <c r="U104" s="339"/>
      <c r="V104" s="345">
        <v>177171</v>
      </c>
      <c r="W104" s="340"/>
      <c r="X104" s="340"/>
      <c r="Y104" s="345">
        <v>81422.64</v>
      </c>
      <c r="Z104" s="345">
        <v>33100.75</v>
      </c>
      <c r="AA104" s="340"/>
      <c r="AB104" s="340"/>
      <c r="AC104" s="340"/>
    </row>
    <row r="105" spans="1:29" x14ac:dyDescent="0.2">
      <c r="A105" s="336" t="s">
        <v>2778</v>
      </c>
      <c r="B105" s="341">
        <v>199367.81</v>
      </c>
      <c r="C105" s="337"/>
      <c r="D105" s="341">
        <v>19014.68</v>
      </c>
      <c r="E105" s="337"/>
      <c r="F105" s="342">
        <v>466404.26</v>
      </c>
      <c r="G105" s="343">
        <v>239862.71</v>
      </c>
      <c r="H105" s="343">
        <v>0</v>
      </c>
      <c r="I105" s="343">
        <v>37126.71</v>
      </c>
      <c r="J105" s="343">
        <v>37000</v>
      </c>
      <c r="K105" s="338"/>
      <c r="L105" s="336"/>
      <c r="M105" s="336"/>
      <c r="N105" s="336"/>
      <c r="O105" s="342">
        <v>1695120.4</v>
      </c>
      <c r="P105" s="344">
        <v>23498.42</v>
      </c>
      <c r="Q105" s="339"/>
      <c r="R105" s="339"/>
      <c r="S105" s="339"/>
      <c r="T105" s="344">
        <v>236306</v>
      </c>
      <c r="U105" s="339"/>
      <c r="V105" s="345">
        <v>297226</v>
      </c>
      <c r="W105" s="340"/>
      <c r="X105" s="340"/>
      <c r="Y105" s="345">
        <v>67008.58</v>
      </c>
      <c r="Z105" s="345">
        <v>38592.269999999997</v>
      </c>
      <c r="AA105" s="340"/>
      <c r="AB105" s="340"/>
      <c r="AC105" s="340"/>
    </row>
    <row r="106" spans="1:29" x14ac:dyDescent="0.2">
      <c r="A106" s="336" t="s">
        <v>2684</v>
      </c>
      <c r="B106" s="341">
        <v>489556.19</v>
      </c>
      <c r="C106" s="341">
        <v>36600</v>
      </c>
      <c r="D106" s="341">
        <v>34263.440000000002</v>
      </c>
      <c r="E106" s="337"/>
      <c r="F106" s="342">
        <v>659636.27</v>
      </c>
      <c r="G106" s="343">
        <v>236726.04</v>
      </c>
      <c r="H106" s="343">
        <v>4500</v>
      </c>
      <c r="I106" s="343">
        <v>76240</v>
      </c>
      <c r="J106" s="343">
        <v>4</v>
      </c>
      <c r="K106" s="343">
        <v>462.36</v>
      </c>
      <c r="L106" s="336"/>
      <c r="M106" s="336"/>
      <c r="N106" s="336"/>
      <c r="O106" s="342">
        <v>1187793.3799999999</v>
      </c>
      <c r="P106" s="344">
        <v>377484.23</v>
      </c>
      <c r="Q106" s="339"/>
      <c r="R106" s="339"/>
      <c r="S106" s="339"/>
      <c r="T106" s="344">
        <v>176060</v>
      </c>
      <c r="U106" s="344">
        <v>36600</v>
      </c>
      <c r="V106" s="345">
        <v>275240</v>
      </c>
      <c r="W106" s="340"/>
      <c r="X106" s="340"/>
      <c r="Y106" s="345">
        <v>104245.46</v>
      </c>
      <c r="Z106" s="345">
        <v>38580.639999999999</v>
      </c>
      <c r="AA106" s="340"/>
      <c r="AB106" s="340"/>
      <c r="AC106" s="340"/>
    </row>
    <row r="107" spans="1:29" x14ac:dyDescent="0.2">
      <c r="A107" s="336" t="s">
        <v>2685</v>
      </c>
      <c r="B107" s="341">
        <v>861540.38</v>
      </c>
      <c r="C107" s="341">
        <v>178880</v>
      </c>
      <c r="D107" s="341">
        <v>147570.14000000001</v>
      </c>
      <c r="E107" s="337"/>
      <c r="F107" s="342">
        <v>-1639882.15</v>
      </c>
      <c r="G107" s="343">
        <v>1086314.98</v>
      </c>
      <c r="H107" s="343">
        <v>75275</v>
      </c>
      <c r="I107" s="343">
        <v>138060</v>
      </c>
      <c r="J107" s="338"/>
      <c r="K107" s="343">
        <v>3172.58</v>
      </c>
      <c r="L107" s="336"/>
      <c r="M107" s="336"/>
      <c r="N107" s="342">
        <v>60000</v>
      </c>
      <c r="O107" s="342">
        <v>4005245.62</v>
      </c>
      <c r="P107" s="344">
        <v>910997.39</v>
      </c>
      <c r="Q107" s="339"/>
      <c r="R107" s="339"/>
      <c r="S107" s="339"/>
      <c r="T107" s="344">
        <v>251000</v>
      </c>
      <c r="U107" s="344">
        <v>70200</v>
      </c>
      <c r="V107" s="345">
        <v>461998</v>
      </c>
      <c r="W107" s="340"/>
      <c r="X107" s="340"/>
      <c r="Y107" s="345">
        <v>443059.94</v>
      </c>
      <c r="Z107" s="345">
        <v>55993.62</v>
      </c>
      <c r="AA107" s="340"/>
      <c r="AB107" s="340"/>
      <c r="AC107" s="340"/>
    </row>
    <row r="108" spans="1:29" x14ac:dyDescent="0.2">
      <c r="A108" s="336" t="s">
        <v>2686</v>
      </c>
      <c r="B108" s="341">
        <v>447034.21</v>
      </c>
      <c r="C108" s="341">
        <v>68700</v>
      </c>
      <c r="D108" s="341">
        <v>58156.35</v>
      </c>
      <c r="E108" s="337"/>
      <c r="F108" s="342">
        <v>959871.9</v>
      </c>
      <c r="G108" s="343">
        <v>1389742.69</v>
      </c>
      <c r="H108" s="343">
        <v>945</v>
      </c>
      <c r="I108" s="343">
        <v>48400</v>
      </c>
      <c r="J108" s="338"/>
      <c r="K108" s="343">
        <v>1374.16</v>
      </c>
      <c r="L108" s="336"/>
      <c r="M108" s="336"/>
      <c r="N108" s="342">
        <v>-3295.5</v>
      </c>
      <c r="O108" s="342">
        <v>2324775.44</v>
      </c>
      <c r="P108" s="344">
        <v>849467.01</v>
      </c>
      <c r="Q108" s="339"/>
      <c r="R108" s="339"/>
      <c r="S108" s="339"/>
      <c r="T108" s="344">
        <v>370940</v>
      </c>
      <c r="U108" s="344">
        <v>57300</v>
      </c>
      <c r="V108" s="345">
        <v>603820</v>
      </c>
      <c r="W108" s="340"/>
      <c r="X108" s="340"/>
      <c r="Y108" s="345">
        <v>166494.15</v>
      </c>
      <c r="Z108" s="345">
        <v>88661.24</v>
      </c>
      <c r="AA108" s="340"/>
      <c r="AB108" s="340"/>
      <c r="AC108" s="340"/>
    </row>
    <row r="109" spans="1:29" x14ac:dyDescent="0.2">
      <c r="A109" s="336" t="s">
        <v>2687</v>
      </c>
      <c r="B109" s="341">
        <v>658900.30000000005</v>
      </c>
      <c r="C109" s="341">
        <v>26400</v>
      </c>
      <c r="D109" s="341">
        <v>95371.56</v>
      </c>
      <c r="E109" s="337"/>
      <c r="F109" s="342">
        <v>715880.8</v>
      </c>
      <c r="G109" s="343">
        <v>316335.96999999997</v>
      </c>
      <c r="H109" s="343">
        <v>9370</v>
      </c>
      <c r="I109" s="343">
        <v>70441.5</v>
      </c>
      <c r="J109" s="343">
        <v>20400</v>
      </c>
      <c r="K109" s="343">
        <v>175.08</v>
      </c>
      <c r="L109" s="336"/>
      <c r="M109" s="336"/>
      <c r="N109" s="336"/>
      <c r="O109" s="342">
        <v>2600171.63</v>
      </c>
      <c r="P109" s="344">
        <v>697699.49</v>
      </c>
      <c r="Q109" s="339"/>
      <c r="R109" s="339"/>
      <c r="S109" s="339"/>
      <c r="T109" s="344">
        <v>223780</v>
      </c>
      <c r="U109" s="339"/>
      <c r="V109" s="345">
        <v>387468</v>
      </c>
      <c r="W109" s="340"/>
      <c r="X109" s="340"/>
      <c r="Y109" s="345">
        <v>179365.85</v>
      </c>
      <c r="Z109" s="345">
        <v>61385.64</v>
      </c>
      <c r="AA109" s="340"/>
      <c r="AB109" s="340"/>
      <c r="AC109" s="340"/>
    </row>
    <row r="110" spans="1:29" x14ac:dyDescent="0.2">
      <c r="A110" s="336" t="s">
        <v>2688</v>
      </c>
      <c r="B110" s="341">
        <v>248892.12</v>
      </c>
      <c r="C110" s="341">
        <v>118877.5</v>
      </c>
      <c r="D110" s="341">
        <v>64189.93</v>
      </c>
      <c r="E110" s="337"/>
      <c r="F110" s="342">
        <v>25666.75</v>
      </c>
      <c r="G110" s="343">
        <v>185418.83</v>
      </c>
      <c r="H110" s="343">
        <v>190000</v>
      </c>
      <c r="I110" s="343">
        <v>38217.01</v>
      </c>
      <c r="J110" s="343">
        <v>21020</v>
      </c>
      <c r="K110" s="338"/>
      <c r="L110" s="336"/>
      <c r="M110" s="336"/>
      <c r="N110" s="342">
        <v>-29707.79</v>
      </c>
      <c r="O110" s="342">
        <v>961037.76</v>
      </c>
      <c r="P110" s="344">
        <v>77647.22</v>
      </c>
      <c r="Q110" s="339"/>
      <c r="R110" s="339"/>
      <c r="S110" s="339"/>
      <c r="T110" s="344">
        <v>123847.5</v>
      </c>
      <c r="U110" s="344">
        <v>18618.12</v>
      </c>
      <c r="V110" s="345">
        <v>265227.5</v>
      </c>
      <c r="W110" s="340"/>
      <c r="X110" s="340"/>
      <c r="Y110" s="345">
        <v>458504.41</v>
      </c>
      <c r="Z110" s="345">
        <v>17853.939999999999</v>
      </c>
      <c r="AA110" s="340"/>
      <c r="AB110" s="340"/>
      <c r="AC110" s="340"/>
    </row>
    <row r="111" spans="1:29" x14ac:dyDescent="0.2">
      <c r="A111" s="336" t="s">
        <v>2689</v>
      </c>
      <c r="B111" s="341">
        <v>243926.82</v>
      </c>
      <c r="C111" s="341">
        <v>11630</v>
      </c>
      <c r="D111" s="341">
        <v>144703.54999999999</v>
      </c>
      <c r="E111" s="337"/>
      <c r="F111" s="342">
        <v>2</v>
      </c>
      <c r="G111" s="343">
        <v>330740.23</v>
      </c>
      <c r="H111" s="343">
        <v>0</v>
      </c>
      <c r="I111" s="343">
        <v>34261.43</v>
      </c>
      <c r="J111" s="343">
        <v>13830</v>
      </c>
      <c r="K111" s="338"/>
      <c r="L111" s="342">
        <v>250820</v>
      </c>
      <c r="M111" s="336"/>
      <c r="N111" s="336"/>
      <c r="O111" s="342">
        <v>852668.5</v>
      </c>
      <c r="P111" s="344">
        <v>47894.29</v>
      </c>
      <c r="Q111" s="339"/>
      <c r="R111" s="339"/>
      <c r="S111" s="339"/>
      <c r="T111" s="344">
        <v>259885.5</v>
      </c>
      <c r="U111" s="344">
        <v>18771.43</v>
      </c>
      <c r="V111" s="345">
        <v>330405.5</v>
      </c>
      <c r="W111" s="340"/>
      <c r="X111" s="340"/>
      <c r="Y111" s="345">
        <v>83701.16</v>
      </c>
      <c r="Z111" s="345">
        <v>10765.26</v>
      </c>
      <c r="AA111" s="340"/>
      <c r="AB111" s="340"/>
      <c r="AC111" s="340"/>
    </row>
    <row r="112" spans="1:29" x14ac:dyDescent="0.2">
      <c r="A112" s="336" t="s">
        <v>2690</v>
      </c>
      <c r="B112" s="341">
        <v>291373.19</v>
      </c>
      <c r="C112" s="341">
        <v>114927.5</v>
      </c>
      <c r="D112" s="341">
        <v>119737.04</v>
      </c>
      <c r="E112" s="337"/>
      <c r="F112" s="342">
        <v>587919.48</v>
      </c>
      <c r="G112" s="343">
        <v>120766.43</v>
      </c>
      <c r="H112" s="343">
        <v>0</v>
      </c>
      <c r="I112" s="343">
        <v>26105.3</v>
      </c>
      <c r="J112" s="343">
        <v>3130</v>
      </c>
      <c r="K112" s="338"/>
      <c r="L112" s="342">
        <v>202100</v>
      </c>
      <c r="M112" s="336"/>
      <c r="N112" s="342">
        <v>25</v>
      </c>
      <c r="O112" s="342">
        <v>1993338.97</v>
      </c>
      <c r="P112" s="344">
        <v>152563.01999999999</v>
      </c>
      <c r="Q112" s="339"/>
      <c r="R112" s="339"/>
      <c r="S112" s="339"/>
      <c r="T112" s="344">
        <v>263886</v>
      </c>
      <c r="U112" s="344">
        <v>13826.17</v>
      </c>
      <c r="V112" s="345">
        <v>323106</v>
      </c>
      <c r="W112" s="340"/>
      <c r="X112" s="340"/>
      <c r="Y112" s="345">
        <v>91234.43</v>
      </c>
      <c r="Z112" s="345">
        <v>20403.919999999998</v>
      </c>
      <c r="AA112" s="340"/>
      <c r="AB112" s="340"/>
      <c r="AC112" s="340"/>
    </row>
    <row r="113" spans="1:29" x14ac:dyDescent="0.2">
      <c r="A113" s="336" t="s">
        <v>2691</v>
      </c>
      <c r="B113" s="341">
        <v>327958.05</v>
      </c>
      <c r="C113" s="341">
        <v>145062.5</v>
      </c>
      <c r="D113" s="341">
        <v>173379.21</v>
      </c>
      <c r="E113" s="337"/>
      <c r="F113" s="342">
        <v>5</v>
      </c>
      <c r="G113" s="343">
        <v>142780.6</v>
      </c>
      <c r="H113" s="343">
        <v>0</v>
      </c>
      <c r="I113" s="343">
        <v>34263.86</v>
      </c>
      <c r="J113" s="343">
        <v>18980</v>
      </c>
      <c r="K113" s="338"/>
      <c r="L113" s="342">
        <v>86826</v>
      </c>
      <c r="M113" s="336"/>
      <c r="N113" s="342">
        <v>-8600</v>
      </c>
      <c r="O113" s="342">
        <v>3276385.87</v>
      </c>
      <c r="P113" s="344">
        <v>48009.4</v>
      </c>
      <c r="Q113" s="339"/>
      <c r="R113" s="339"/>
      <c r="S113" s="339"/>
      <c r="T113" s="344">
        <v>155547</v>
      </c>
      <c r="U113" s="344">
        <v>13584</v>
      </c>
      <c r="V113" s="345">
        <v>266687</v>
      </c>
      <c r="W113" s="340"/>
      <c r="X113" s="340"/>
      <c r="Y113" s="345">
        <v>76204.7</v>
      </c>
      <c r="Z113" s="345">
        <v>6438.8</v>
      </c>
      <c r="AA113" s="340"/>
      <c r="AB113" s="340"/>
      <c r="AC113" s="340"/>
    </row>
    <row r="114" spans="1:29" x14ac:dyDescent="0.2">
      <c r="A114" s="336" t="s">
        <v>2692</v>
      </c>
      <c r="B114" s="341">
        <v>210920.95</v>
      </c>
      <c r="C114" s="341">
        <v>8972.5</v>
      </c>
      <c r="D114" s="341">
        <v>286418.32</v>
      </c>
      <c r="E114" s="337"/>
      <c r="F114" s="342">
        <v>749345.76</v>
      </c>
      <c r="G114" s="343">
        <v>680394.63</v>
      </c>
      <c r="H114" s="343">
        <v>0</v>
      </c>
      <c r="I114" s="343">
        <v>34513.08</v>
      </c>
      <c r="J114" s="338"/>
      <c r="K114" s="338"/>
      <c r="L114" s="342">
        <v>4500</v>
      </c>
      <c r="M114" s="336"/>
      <c r="N114" s="336"/>
      <c r="O114" s="342">
        <v>3690825.96</v>
      </c>
      <c r="P114" s="344">
        <v>34877.82</v>
      </c>
      <c r="Q114" s="339"/>
      <c r="R114" s="339"/>
      <c r="S114" s="339"/>
      <c r="T114" s="344">
        <v>255839.5</v>
      </c>
      <c r="U114" s="344">
        <v>14574</v>
      </c>
      <c r="V114" s="345">
        <v>344859.5</v>
      </c>
      <c r="W114" s="340"/>
      <c r="X114" s="340"/>
      <c r="Y114" s="345">
        <v>70147.31</v>
      </c>
      <c r="Z114" s="345">
        <v>56397.54</v>
      </c>
      <c r="AA114" s="340"/>
      <c r="AB114" s="340"/>
      <c r="AC114" s="345">
        <v>0.01</v>
      </c>
    </row>
    <row r="115" spans="1:29" x14ac:dyDescent="0.2">
      <c r="A115" s="336" t="s">
        <v>2693</v>
      </c>
      <c r="B115" s="341">
        <v>710600.15</v>
      </c>
      <c r="C115" s="341">
        <v>145467.5</v>
      </c>
      <c r="D115" s="341">
        <v>148870.72</v>
      </c>
      <c r="E115" s="337"/>
      <c r="F115" s="342">
        <v>132507.87</v>
      </c>
      <c r="G115" s="343">
        <v>273793.59000000003</v>
      </c>
      <c r="H115" s="338"/>
      <c r="I115" s="343">
        <v>30933.61</v>
      </c>
      <c r="J115" s="343">
        <v>3590</v>
      </c>
      <c r="K115" s="338"/>
      <c r="L115" s="342">
        <v>58850</v>
      </c>
      <c r="M115" s="336"/>
      <c r="N115" s="336"/>
      <c r="O115" s="342">
        <v>1854865.59</v>
      </c>
      <c r="P115" s="344">
        <v>68954.559999999998</v>
      </c>
      <c r="Q115" s="339"/>
      <c r="R115" s="339"/>
      <c r="S115" s="339"/>
      <c r="T115" s="344">
        <v>155746.5</v>
      </c>
      <c r="U115" s="344">
        <v>14545.72</v>
      </c>
      <c r="V115" s="345">
        <v>230751.5</v>
      </c>
      <c r="W115" s="340"/>
      <c r="X115" s="340"/>
      <c r="Y115" s="345">
        <v>93255.51</v>
      </c>
      <c r="Z115" s="345">
        <v>11947.06</v>
      </c>
      <c r="AA115" s="340"/>
      <c r="AB115" s="340"/>
      <c r="AC115" s="340"/>
    </row>
    <row r="116" spans="1:29" x14ac:dyDescent="0.2">
      <c r="A116" s="336" t="s">
        <v>2694</v>
      </c>
      <c r="B116" s="341">
        <v>684416.66</v>
      </c>
      <c r="C116" s="341">
        <v>112735</v>
      </c>
      <c r="D116" s="341">
        <v>302935.34000000003</v>
      </c>
      <c r="E116" s="337"/>
      <c r="F116" s="342">
        <v>282392.65999999997</v>
      </c>
      <c r="G116" s="343">
        <v>862406.69</v>
      </c>
      <c r="H116" s="343">
        <v>0</v>
      </c>
      <c r="I116" s="343">
        <v>24171.3</v>
      </c>
      <c r="J116" s="343">
        <v>5000</v>
      </c>
      <c r="K116" s="338"/>
      <c r="L116" s="342">
        <v>289949.8</v>
      </c>
      <c r="M116" s="336"/>
      <c r="N116" s="336"/>
      <c r="O116" s="342">
        <v>1808375.97</v>
      </c>
      <c r="P116" s="344">
        <v>67628.009999999995</v>
      </c>
      <c r="Q116" s="344">
        <v>26500</v>
      </c>
      <c r="R116" s="339"/>
      <c r="S116" s="339"/>
      <c r="T116" s="344">
        <v>242182.5</v>
      </c>
      <c r="U116" s="344">
        <v>11612</v>
      </c>
      <c r="V116" s="345">
        <v>325322.5</v>
      </c>
      <c r="W116" s="340"/>
      <c r="X116" s="340"/>
      <c r="Y116" s="345">
        <v>95283.12</v>
      </c>
      <c r="Z116" s="345">
        <v>39319.379999999997</v>
      </c>
      <c r="AA116" s="340"/>
      <c r="AB116" s="340"/>
      <c r="AC116" s="340"/>
    </row>
    <row r="117" spans="1:29" x14ac:dyDescent="0.2">
      <c r="A117" s="336" t="s">
        <v>2695</v>
      </c>
      <c r="B117" s="341">
        <v>1209882.3600000001</v>
      </c>
      <c r="C117" s="341">
        <v>47997.5</v>
      </c>
      <c r="D117" s="341">
        <v>265104.73</v>
      </c>
      <c r="E117" s="337"/>
      <c r="F117" s="342">
        <v>314830.84999999998</v>
      </c>
      <c r="G117" s="343">
        <v>368726.34</v>
      </c>
      <c r="H117" s="343">
        <v>0</v>
      </c>
      <c r="I117" s="343">
        <v>34619.660000000003</v>
      </c>
      <c r="J117" s="343">
        <v>22890</v>
      </c>
      <c r="K117" s="338"/>
      <c r="L117" s="342">
        <v>257061</v>
      </c>
      <c r="M117" s="336"/>
      <c r="N117" s="342">
        <v>6</v>
      </c>
      <c r="O117" s="342">
        <v>2329931.42</v>
      </c>
      <c r="P117" s="344">
        <v>108317.53</v>
      </c>
      <c r="Q117" s="339"/>
      <c r="R117" s="339"/>
      <c r="S117" s="339"/>
      <c r="T117" s="344">
        <v>200882.5</v>
      </c>
      <c r="U117" s="344">
        <v>18901.419999999998</v>
      </c>
      <c r="V117" s="345">
        <v>276802.5</v>
      </c>
      <c r="W117" s="340"/>
      <c r="X117" s="340"/>
      <c r="Y117" s="345">
        <v>125098.09</v>
      </c>
      <c r="Z117" s="345">
        <v>34528.9</v>
      </c>
      <c r="AA117" s="340"/>
      <c r="AB117" s="340"/>
      <c r="AC117" s="340"/>
    </row>
    <row r="118" spans="1:29" x14ac:dyDescent="0.2">
      <c r="A118" s="336" t="s">
        <v>2696</v>
      </c>
      <c r="B118" s="341">
        <v>17857</v>
      </c>
      <c r="C118" s="341">
        <v>9427.5</v>
      </c>
      <c r="D118" s="341">
        <v>45230.879999999997</v>
      </c>
      <c r="E118" s="337"/>
      <c r="F118" s="342">
        <v>1362093.8</v>
      </c>
      <c r="G118" s="343">
        <v>365818.05</v>
      </c>
      <c r="H118" s="343">
        <v>356000</v>
      </c>
      <c r="I118" s="343">
        <v>28281.73</v>
      </c>
      <c r="J118" s="343">
        <v>18420</v>
      </c>
      <c r="K118" s="338"/>
      <c r="L118" s="342">
        <v>83400</v>
      </c>
      <c r="M118" s="336"/>
      <c r="N118" s="336"/>
      <c r="O118" s="342">
        <v>857017.52</v>
      </c>
      <c r="P118" s="344">
        <v>64239.53</v>
      </c>
      <c r="Q118" s="344">
        <v>14000</v>
      </c>
      <c r="R118" s="339"/>
      <c r="S118" s="339"/>
      <c r="T118" s="344">
        <v>186900</v>
      </c>
      <c r="U118" s="344">
        <v>18129.12</v>
      </c>
      <c r="V118" s="345">
        <v>278632</v>
      </c>
      <c r="W118" s="340"/>
      <c r="X118" s="340"/>
      <c r="Y118" s="345">
        <v>81706.080000000002</v>
      </c>
      <c r="Z118" s="345">
        <v>33151.379999999997</v>
      </c>
      <c r="AA118" s="340"/>
      <c r="AB118" s="340"/>
      <c r="AC118" s="340"/>
    </row>
    <row r="119" spans="1:29" x14ac:dyDescent="0.2">
      <c r="A119" s="336" t="s">
        <v>2779</v>
      </c>
      <c r="B119" s="341">
        <v>78537.36</v>
      </c>
      <c r="C119" s="341">
        <v>13225</v>
      </c>
      <c r="D119" s="341">
        <v>163955.76999999999</v>
      </c>
      <c r="E119" s="337"/>
      <c r="F119" s="342">
        <v>846264.59</v>
      </c>
      <c r="G119" s="343">
        <v>96825.53</v>
      </c>
      <c r="H119" s="343">
        <v>133390</v>
      </c>
      <c r="I119" s="343">
        <v>26579.58</v>
      </c>
      <c r="J119" s="338"/>
      <c r="K119" s="338"/>
      <c r="L119" s="342">
        <v>70540</v>
      </c>
      <c r="M119" s="336"/>
      <c r="N119" s="336"/>
      <c r="O119" s="342">
        <v>2768353.45</v>
      </c>
      <c r="P119" s="344">
        <v>41148.75</v>
      </c>
      <c r="Q119" s="339"/>
      <c r="R119" s="339"/>
      <c r="S119" s="339"/>
      <c r="T119" s="344">
        <v>109557</v>
      </c>
      <c r="U119" s="344">
        <v>16359.43</v>
      </c>
      <c r="V119" s="345">
        <v>167557</v>
      </c>
      <c r="W119" s="340"/>
      <c r="X119" s="340"/>
      <c r="Y119" s="345">
        <v>75231.289999999994</v>
      </c>
      <c r="Z119" s="345">
        <v>30561.72</v>
      </c>
      <c r="AA119" s="340"/>
      <c r="AB119" s="340"/>
      <c r="AC119" s="340"/>
    </row>
    <row r="120" spans="1:29" x14ac:dyDescent="0.2">
      <c r="A120" s="336" t="s">
        <v>2780</v>
      </c>
      <c r="B120" s="341">
        <v>648471.39</v>
      </c>
      <c r="C120" s="341">
        <v>8767.5</v>
      </c>
      <c r="D120" s="341">
        <v>30422.42</v>
      </c>
      <c r="E120" s="337"/>
      <c r="F120" s="342">
        <v>327272.65000000002</v>
      </c>
      <c r="G120" s="343">
        <v>119911.54</v>
      </c>
      <c r="H120" s="343">
        <v>60000</v>
      </c>
      <c r="I120" s="343">
        <v>37274.080000000002</v>
      </c>
      <c r="J120" s="343">
        <v>5120</v>
      </c>
      <c r="K120" s="338"/>
      <c r="L120" s="336"/>
      <c r="M120" s="336"/>
      <c r="N120" s="336"/>
      <c r="O120" s="342">
        <v>3313708.59</v>
      </c>
      <c r="P120" s="344">
        <v>41523.019999999997</v>
      </c>
      <c r="Q120" s="339"/>
      <c r="R120" s="339"/>
      <c r="S120" s="339"/>
      <c r="T120" s="344">
        <v>361270</v>
      </c>
      <c r="U120" s="344">
        <v>22127.46</v>
      </c>
      <c r="V120" s="345">
        <v>400230</v>
      </c>
      <c r="W120" s="340"/>
      <c r="X120" s="340"/>
      <c r="Y120" s="345">
        <v>75196.240000000005</v>
      </c>
      <c r="Z120" s="345">
        <v>11138.68</v>
      </c>
      <c r="AA120" s="340"/>
      <c r="AB120" s="340"/>
      <c r="AC120" s="340"/>
    </row>
    <row r="121" spans="1:29" x14ac:dyDescent="0.2">
      <c r="A121" s="336" t="s">
        <v>2792</v>
      </c>
      <c r="B121" s="341">
        <v>252017.07</v>
      </c>
      <c r="C121" s="341">
        <v>5700</v>
      </c>
      <c r="D121" s="341">
        <v>80285.149999999994</v>
      </c>
      <c r="E121" s="337"/>
      <c r="F121" s="342">
        <v>535663.59</v>
      </c>
      <c r="G121" s="343">
        <v>125309.25</v>
      </c>
      <c r="H121" s="343">
        <v>0</v>
      </c>
      <c r="I121" s="343">
        <v>23091.3</v>
      </c>
      <c r="J121" s="343">
        <v>120000</v>
      </c>
      <c r="K121" s="338"/>
      <c r="L121" s="342">
        <v>3865</v>
      </c>
      <c r="M121" s="336"/>
      <c r="N121" s="336"/>
      <c r="O121" s="342">
        <v>3532326.06</v>
      </c>
      <c r="P121" s="344">
        <v>54551.41</v>
      </c>
      <c r="Q121" s="339"/>
      <c r="R121" s="339"/>
      <c r="S121" s="339"/>
      <c r="T121" s="344">
        <v>101839.5</v>
      </c>
      <c r="U121" s="344">
        <v>12933.84</v>
      </c>
      <c r="V121" s="345">
        <v>174959.5</v>
      </c>
      <c r="W121" s="340"/>
      <c r="X121" s="340"/>
      <c r="Y121" s="345">
        <v>83186.25</v>
      </c>
      <c r="Z121" s="345">
        <v>32194.3</v>
      </c>
      <c r="AA121" s="340"/>
      <c r="AB121" s="340"/>
      <c r="AC121" s="340"/>
    </row>
    <row r="122" spans="1:29" x14ac:dyDescent="0.2">
      <c r="A122" s="336" t="s">
        <v>2697</v>
      </c>
      <c r="B122" s="341">
        <v>327923.28000000003</v>
      </c>
      <c r="C122" s="341">
        <v>9000</v>
      </c>
      <c r="D122" s="341">
        <v>134748.39000000001</v>
      </c>
      <c r="E122" s="337"/>
      <c r="F122" s="342">
        <v>1094640.8500000001</v>
      </c>
      <c r="G122" s="343">
        <v>479009.55</v>
      </c>
      <c r="H122" s="343">
        <v>0</v>
      </c>
      <c r="I122" s="343">
        <v>52360</v>
      </c>
      <c r="J122" s="338"/>
      <c r="K122" s="343">
        <v>134.4</v>
      </c>
      <c r="L122" s="336"/>
      <c r="M122" s="342">
        <v>221174.96</v>
      </c>
      <c r="N122" s="342">
        <v>380722.05</v>
      </c>
      <c r="O122" s="342">
        <v>1454124.22</v>
      </c>
      <c r="P122" s="344">
        <v>323934.5</v>
      </c>
      <c r="Q122" s="339"/>
      <c r="R122" s="339"/>
      <c r="S122" s="339"/>
      <c r="T122" s="344">
        <v>193024</v>
      </c>
      <c r="U122" s="344">
        <v>5000</v>
      </c>
      <c r="V122" s="345">
        <v>374563</v>
      </c>
      <c r="W122" s="340"/>
      <c r="X122" s="340"/>
      <c r="Y122" s="345">
        <v>139018.4</v>
      </c>
      <c r="Z122" s="345">
        <v>49496.66</v>
      </c>
      <c r="AA122" s="340"/>
      <c r="AB122" s="340"/>
      <c r="AC122" s="340"/>
    </row>
    <row r="123" spans="1:29" x14ac:dyDescent="0.2">
      <c r="A123" s="336" t="s">
        <v>2698</v>
      </c>
      <c r="B123" s="341">
        <v>672240.59</v>
      </c>
      <c r="C123" s="341">
        <v>6000</v>
      </c>
      <c r="D123" s="341">
        <v>68235.62</v>
      </c>
      <c r="E123" s="337"/>
      <c r="F123" s="342">
        <v>133061.53</v>
      </c>
      <c r="G123" s="343">
        <v>214298.02</v>
      </c>
      <c r="H123" s="343">
        <v>4240</v>
      </c>
      <c r="I123" s="343">
        <v>3551.14</v>
      </c>
      <c r="J123" s="338"/>
      <c r="K123" s="343">
        <v>213.4</v>
      </c>
      <c r="L123" s="336"/>
      <c r="M123" s="342">
        <v>340129.92</v>
      </c>
      <c r="N123" s="336"/>
      <c r="O123" s="342">
        <v>5145573.0199999996</v>
      </c>
      <c r="P123" s="344">
        <v>353933.8</v>
      </c>
      <c r="Q123" s="339"/>
      <c r="R123" s="339"/>
      <c r="S123" s="339"/>
      <c r="T123" s="344">
        <v>409753</v>
      </c>
      <c r="U123" s="344">
        <v>8500</v>
      </c>
      <c r="V123" s="345">
        <v>501213</v>
      </c>
      <c r="W123" s="340"/>
      <c r="X123" s="340"/>
      <c r="Y123" s="345">
        <v>67191.899999999994</v>
      </c>
      <c r="Z123" s="345">
        <v>18566.46</v>
      </c>
      <c r="AA123" s="340"/>
      <c r="AB123" s="340"/>
      <c r="AC123" s="340"/>
    </row>
    <row r="124" spans="1:29" x14ac:dyDescent="0.2">
      <c r="A124" s="336" t="s">
        <v>2699</v>
      </c>
      <c r="B124" s="341">
        <v>144335.85999999999</v>
      </c>
      <c r="C124" s="341">
        <v>8340</v>
      </c>
      <c r="D124" s="341">
        <v>86971.32</v>
      </c>
      <c r="E124" s="337"/>
      <c r="F124" s="342">
        <v>2</v>
      </c>
      <c r="G124" s="343">
        <v>4367</v>
      </c>
      <c r="H124" s="343">
        <v>-4500</v>
      </c>
      <c r="I124" s="343">
        <v>-28469.03</v>
      </c>
      <c r="J124" s="338"/>
      <c r="K124" s="343">
        <v>-179000</v>
      </c>
      <c r="L124" s="336"/>
      <c r="M124" s="336"/>
      <c r="N124" s="342">
        <v>240</v>
      </c>
      <c r="O124" s="342">
        <v>2682156.15</v>
      </c>
      <c r="P124" s="344">
        <v>163136.5</v>
      </c>
      <c r="Q124" s="339"/>
      <c r="R124" s="339"/>
      <c r="S124" s="339"/>
      <c r="T124" s="344">
        <v>23772</v>
      </c>
      <c r="U124" s="344">
        <v>-6000</v>
      </c>
      <c r="V124" s="345">
        <v>94350</v>
      </c>
      <c r="W124" s="340"/>
      <c r="X124" s="340"/>
      <c r="Y124" s="345">
        <v>80419</v>
      </c>
      <c r="Z124" s="345">
        <v>833.32</v>
      </c>
      <c r="AA124" s="340"/>
      <c r="AB124" s="340"/>
      <c r="AC124" s="340"/>
    </row>
    <row r="125" spans="1:29" x14ac:dyDescent="0.2">
      <c r="A125" s="336" t="s">
        <v>2700</v>
      </c>
      <c r="B125" s="341">
        <v>450240</v>
      </c>
      <c r="C125" s="341">
        <v>14000</v>
      </c>
      <c r="D125" s="341">
        <v>72204.84</v>
      </c>
      <c r="E125" s="337"/>
      <c r="F125" s="342">
        <v>459887.34</v>
      </c>
      <c r="G125" s="343">
        <v>32266.11</v>
      </c>
      <c r="H125" s="343">
        <v>0</v>
      </c>
      <c r="I125" s="343">
        <v>114049.53</v>
      </c>
      <c r="J125" s="338"/>
      <c r="K125" s="338"/>
      <c r="L125" s="336"/>
      <c r="M125" s="342">
        <v>102744.46</v>
      </c>
      <c r="N125" s="342">
        <v>8800</v>
      </c>
      <c r="O125" s="342">
        <v>2132666.9300000002</v>
      </c>
      <c r="P125" s="344">
        <v>129296.5</v>
      </c>
      <c r="Q125" s="339"/>
      <c r="R125" s="339"/>
      <c r="S125" s="339"/>
      <c r="T125" s="344">
        <v>207963</v>
      </c>
      <c r="U125" s="344">
        <v>8000</v>
      </c>
      <c r="V125" s="345">
        <v>319623</v>
      </c>
      <c r="W125" s="340"/>
      <c r="X125" s="340"/>
      <c r="Y125" s="345">
        <v>109419.91</v>
      </c>
      <c r="Z125" s="345">
        <v>26197.82</v>
      </c>
      <c r="AA125" s="340"/>
      <c r="AB125" s="340"/>
      <c r="AC125" s="340"/>
    </row>
    <row r="126" spans="1:29" x14ac:dyDescent="0.2">
      <c r="A126" s="336" t="s">
        <v>2701</v>
      </c>
      <c r="B126" s="341">
        <v>703823.17</v>
      </c>
      <c r="C126" s="337"/>
      <c r="D126" s="341">
        <v>79823.61</v>
      </c>
      <c r="E126" s="337"/>
      <c r="F126" s="342">
        <v>902345.87</v>
      </c>
      <c r="G126" s="343">
        <v>176866.75</v>
      </c>
      <c r="H126" s="343">
        <v>0</v>
      </c>
      <c r="I126" s="343">
        <v>59840.42</v>
      </c>
      <c r="J126" s="338"/>
      <c r="K126" s="343">
        <v>16.5</v>
      </c>
      <c r="L126" s="336"/>
      <c r="M126" s="336"/>
      <c r="N126" s="336"/>
      <c r="O126" s="342">
        <v>2748053.22</v>
      </c>
      <c r="P126" s="344">
        <v>410644.45</v>
      </c>
      <c r="Q126" s="339"/>
      <c r="R126" s="339"/>
      <c r="S126" s="339"/>
      <c r="T126" s="344">
        <v>286730.5</v>
      </c>
      <c r="U126" s="344">
        <v>5500</v>
      </c>
      <c r="V126" s="345">
        <v>411509.5</v>
      </c>
      <c r="W126" s="340"/>
      <c r="X126" s="340"/>
      <c r="Y126" s="345">
        <v>130142.48</v>
      </c>
      <c r="Z126" s="345">
        <v>27142.44</v>
      </c>
      <c r="AA126" s="340"/>
      <c r="AB126" s="340"/>
      <c r="AC126" s="340"/>
    </row>
    <row r="127" spans="1:29" x14ac:dyDescent="0.2">
      <c r="A127" s="336" t="s">
        <v>2702</v>
      </c>
      <c r="B127" s="341">
        <v>1025833.53</v>
      </c>
      <c r="C127" s="341">
        <v>7600</v>
      </c>
      <c r="D127" s="341">
        <v>26188.1</v>
      </c>
      <c r="E127" s="337"/>
      <c r="F127" s="342">
        <v>283892.88</v>
      </c>
      <c r="G127" s="343">
        <v>499619.3</v>
      </c>
      <c r="H127" s="343">
        <v>-15233</v>
      </c>
      <c r="I127" s="343">
        <v>88977.27</v>
      </c>
      <c r="J127" s="338"/>
      <c r="K127" s="343">
        <v>5000</v>
      </c>
      <c r="L127" s="336"/>
      <c r="M127" s="342">
        <v>592794.93999999994</v>
      </c>
      <c r="N127" s="342">
        <v>-10</v>
      </c>
      <c r="O127" s="342">
        <v>2407634.36</v>
      </c>
      <c r="P127" s="344">
        <v>172805.5</v>
      </c>
      <c r="Q127" s="339"/>
      <c r="R127" s="339"/>
      <c r="S127" s="339"/>
      <c r="T127" s="344">
        <v>116316</v>
      </c>
      <c r="U127" s="339"/>
      <c r="V127" s="345">
        <v>278301</v>
      </c>
      <c r="W127" s="340"/>
      <c r="X127" s="340"/>
      <c r="Y127" s="345">
        <v>121466.61</v>
      </c>
      <c r="Z127" s="345">
        <v>9702.14</v>
      </c>
      <c r="AA127" s="340"/>
      <c r="AB127" s="340"/>
      <c r="AC127" s="340"/>
    </row>
    <row r="128" spans="1:29" x14ac:dyDescent="0.2">
      <c r="A128" s="336" t="s">
        <v>2703</v>
      </c>
      <c r="B128" s="341">
        <v>486327.26</v>
      </c>
      <c r="C128" s="341">
        <v>7000</v>
      </c>
      <c r="D128" s="341">
        <v>73815.759999999995</v>
      </c>
      <c r="E128" s="337"/>
      <c r="F128" s="342">
        <v>2249318.85</v>
      </c>
      <c r="G128" s="343">
        <v>-427469.54</v>
      </c>
      <c r="H128" s="338"/>
      <c r="I128" s="343">
        <v>55690</v>
      </c>
      <c r="J128" s="338"/>
      <c r="K128" s="343">
        <v>105.26</v>
      </c>
      <c r="L128" s="336"/>
      <c r="M128" s="336"/>
      <c r="N128" s="336"/>
      <c r="O128" s="342">
        <v>3580405.02</v>
      </c>
      <c r="P128" s="344">
        <v>131515.5</v>
      </c>
      <c r="Q128" s="339"/>
      <c r="R128" s="339"/>
      <c r="S128" s="339"/>
      <c r="T128" s="344">
        <v>263263</v>
      </c>
      <c r="U128" s="344">
        <v>1000</v>
      </c>
      <c r="V128" s="345">
        <v>394682</v>
      </c>
      <c r="W128" s="340"/>
      <c r="X128" s="340"/>
      <c r="Y128" s="345">
        <v>79100.27</v>
      </c>
      <c r="Z128" s="345">
        <v>14824.52</v>
      </c>
      <c r="AA128" s="340"/>
      <c r="AB128" s="340"/>
      <c r="AC128" s="340"/>
    </row>
    <row r="129" spans="1:29" x14ac:dyDescent="0.2">
      <c r="A129" s="336" t="s">
        <v>2704</v>
      </c>
      <c r="B129" s="341">
        <v>991417.23</v>
      </c>
      <c r="C129" s="341">
        <v>7150</v>
      </c>
      <c r="D129" s="341">
        <v>36880.35</v>
      </c>
      <c r="E129" s="337"/>
      <c r="F129" s="342">
        <v>343462.08</v>
      </c>
      <c r="G129" s="343">
        <v>28661.52</v>
      </c>
      <c r="H129" s="338"/>
      <c r="I129" s="343">
        <v>24800</v>
      </c>
      <c r="J129" s="338"/>
      <c r="K129" s="343">
        <v>215000</v>
      </c>
      <c r="L129" s="336"/>
      <c r="M129" s="342">
        <v>1275271.24</v>
      </c>
      <c r="N129" s="336"/>
      <c r="O129" s="342">
        <v>2242898.44</v>
      </c>
      <c r="P129" s="344">
        <v>213222</v>
      </c>
      <c r="Q129" s="339"/>
      <c r="R129" s="339"/>
      <c r="S129" s="339"/>
      <c r="T129" s="344">
        <v>259740</v>
      </c>
      <c r="U129" s="339"/>
      <c r="V129" s="345">
        <v>297820</v>
      </c>
      <c r="W129" s="340"/>
      <c r="X129" s="340"/>
      <c r="Y129" s="345">
        <v>97504</v>
      </c>
      <c r="Z129" s="345">
        <v>15397</v>
      </c>
      <c r="AA129" s="340"/>
      <c r="AB129" s="340"/>
      <c r="AC129" s="340"/>
    </row>
    <row r="130" spans="1:29" x14ac:dyDescent="0.2">
      <c r="A130" s="336" t="s">
        <v>2781</v>
      </c>
      <c r="B130" s="341">
        <v>489593.43</v>
      </c>
      <c r="C130" s="341">
        <v>12510</v>
      </c>
      <c r="D130" s="341">
        <v>52399.08</v>
      </c>
      <c r="E130" s="337"/>
      <c r="F130" s="342">
        <v>-1855</v>
      </c>
      <c r="G130" s="343">
        <v>570020.22</v>
      </c>
      <c r="H130" s="338"/>
      <c r="I130" s="343">
        <v>41921.68</v>
      </c>
      <c r="J130" s="338"/>
      <c r="K130" s="343">
        <v>64136</v>
      </c>
      <c r="L130" s="336"/>
      <c r="M130" s="342">
        <v>-4189079.08</v>
      </c>
      <c r="N130" s="336"/>
      <c r="O130" s="342">
        <v>3888577.01</v>
      </c>
      <c r="P130" s="344">
        <v>208813.5</v>
      </c>
      <c r="Q130" s="339"/>
      <c r="R130" s="339"/>
      <c r="S130" s="339"/>
      <c r="T130" s="344">
        <v>227114.8</v>
      </c>
      <c r="U130" s="339"/>
      <c r="V130" s="345">
        <v>332535.8</v>
      </c>
      <c r="W130" s="340"/>
      <c r="X130" s="340"/>
      <c r="Y130" s="345">
        <v>94326</v>
      </c>
      <c r="Z130" s="345">
        <v>9590</v>
      </c>
      <c r="AA130" s="340"/>
      <c r="AB130" s="340"/>
      <c r="AC130" s="340"/>
    </row>
    <row r="131" spans="1:29" x14ac:dyDescent="0.2">
      <c r="A131" s="336" t="s">
        <v>2782</v>
      </c>
      <c r="B131" s="341">
        <v>145240.25</v>
      </c>
      <c r="C131" s="341">
        <v>7700</v>
      </c>
      <c r="D131" s="341">
        <v>32125.11</v>
      </c>
      <c r="E131" s="337"/>
      <c r="F131" s="342">
        <v>3543495.59</v>
      </c>
      <c r="G131" s="343">
        <v>303588.5</v>
      </c>
      <c r="H131" s="338"/>
      <c r="I131" s="343">
        <v>20550</v>
      </c>
      <c r="J131" s="338"/>
      <c r="K131" s="343">
        <v>56150</v>
      </c>
      <c r="L131" s="336"/>
      <c r="M131" s="342">
        <v>-3262091.58</v>
      </c>
      <c r="N131" s="342">
        <v>139500</v>
      </c>
      <c r="O131" s="342">
        <v>6097995.7300000004</v>
      </c>
      <c r="P131" s="344">
        <v>133894.24</v>
      </c>
      <c r="Q131" s="339"/>
      <c r="R131" s="339"/>
      <c r="S131" s="339"/>
      <c r="T131" s="344">
        <v>117060</v>
      </c>
      <c r="U131" s="339"/>
      <c r="V131" s="345">
        <v>152380</v>
      </c>
      <c r="W131" s="340"/>
      <c r="X131" s="340"/>
      <c r="Y131" s="345">
        <v>148804.51999999999</v>
      </c>
      <c r="Z131" s="345">
        <v>50084.32</v>
      </c>
      <c r="AA131" s="340"/>
      <c r="AB131" s="340"/>
      <c r="AC131" s="340"/>
    </row>
    <row r="132" spans="1:29" x14ac:dyDescent="0.2">
      <c r="A132" s="336" t="s">
        <v>2705</v>
      </c>
      <c r="B132" s="341">
        <v>613409.59</v>
      </c>
      <c r="C132" s="341">
        <v>0</v>
      </c>
      <c r="D132" s="341">
        <v>258222.07</v>
      </c>
      <c r="E132" s="337"/>
      <c r="F132" s="342">
        <v>543865.17000000004</v>
      </c>
      <c r="G132" s="343">
        <v>101447.91</v>
      </c>
      <c r="H132" s="338"/>
      <c r="I132" s="343">
        <v>73142.61</v>
      </c>
      <c r="J132" s="338"/>
      <c r="K132" s="343">
        <v>1281</v>
      </c>
      <c r="L132" s="342">
        <v>61620</v>
      </c>
      <c r="M132" s="336"/>
      <c r="N132" s="342">
        <v>-3000</v>
      </c>
      <c r="O132" s="342">
        <v>3801436</v>
      </c>
      <c r="P132" s="344">
        <v>297219.32</v>
      </c>
      <c r="Q132" s="339"/>
      <c r="R132" s="339"/>
      <c r="S132" s="339"/>
      <c r="T132" s="344">
        <v>264000.5</v>
      </c>
      <c r="U132" s="344">
        <v>9128.9599999999991</v>
      </c>
      <c r="V132" s="345">
        <v>453580.5</v>
      </c>
      <c r="W132" s="340"/>
      <c r="X132" s="340"/>
      <c r="Y132" s="345">
        <v>234967.14</v>
      </c>
      <c r="Z132" s="345">
        <v>34175.199999999997</v>
      </c>
      <c r="AA132" s="340"/>
      <c r="AB132" s="340"/>
      <c r="AC132" s="340"/>
    </row>
    <row r="133" spans="1:29" x14ac:dyDescent="0.2">
      <c r="A133" s="336" t="s">
        <v>2706</v>
      </c>
      <c r="B133" s="341">
        <v>676327.64</v>
      </c>
      <c r="C133" s="341">
        <v>0</v>
      </c>
      <c r="D133" s="341">
        <v>212164.86</v>
      </c>
      <c r="E133" s="337"/>
      <c r="F133" s="342">
        <v>408453.5</v>
      </c>
      <c r="G133" s="343">
        <v>19337.939999999999</v>
      </c>
      <c r="H133" s="343">
        <v>0</v>
      </c>
      <c r="I133" s="343">
        <v>62033.18</v>
      </c>
      <c r="J133" s="338"/>
      <c r="K133" s="343">
        <v>1181</v>
      </c>
      <c r="L133" s="342">
        <v>10000</v>
      </c>
      <c r="M133" s="336"/>
      <c r="N133" s="342">
        <v>-8600</v>
      </c>
      <c r="O133" s="342">
        <v>2453088.7400000002</v>
      </c>
      <c r="P133" s="344">
        <v>199487.76</v>
      </c>
      <c r="Q133" s="339"/>
      <c r="R133" s="339"/>
      <c r="S133" s="339"/>
      <c r="T133" s="344">
        <v>163529</v>
      </c>
      <c r="U133" s="344">
        <v>11600</v>
      </c>
      <c r="V133" s="345">
        <v>325381</v>
      </c>
      <c r="W133" s="340"/>
      <c r="X133" s="340"/>
      <c r="Y133" s="345">
        <v>238761.39</v>
      </c>
      <c r="Z133" s="345">
        <v>6480.12</v>
      </c>
      <c r="AA133" s="340"/>
      <c r="AB133" s="340"/>
      <c r="AC133" s="340"/>
    </row>
    <row r="134" spans="1:29" x14ac:dyDescent="0.2">
      <c r="A134" s="336" t="s">
        <v>2707</v>
      </c>
      <c r="B134" s="341">
        <v>436032.32</v>
      </c>
      <c r="C134" s="341">
        <v>2500</v>
      </c>
      <c r="D134" s="341">
        <v>290083.15999999997</v>
      </c>
      <c r="E134" s="337"/>
      <c r="F134" s="342">
        <v>334119.31</v>
      </c>
      <c r="G134" s="343">
        <v>645274.43999999994</v>
      </c>
      <c r="H134" s="343">
        <v>0</v>
      </c>
      <c r="I134" s="343">
        <v>76412.63</v>
      </c>
      <c r="J134" s="338"/>
      <c r="K134" s="343">
        <v>1729</v>
      </c>
      <c r="L134" s="342">
        <v>39200</v>
      </c>
      <c r="M134" s="336"/>
      <c r="N134" s="336"/>
      <c r="O134" s="342">
        <v>3154882.42</v>
      </c>
      <c r="P134" s="344">
        <v>309494.51</v>
      </c>
      <c r="Q134" s="344">
        <v>8000</v>
      </c>
      <c r="R134" s="339"/>
      <c r="S134" s="339"/>
      <c r="T134" s="344">
        <v>332731</v>
      </c>
      <c r="U134" s="339"/>
      <c r="V134" s="345">
        <v>566699</v>
      </c>
      <c r="W134" s="340"/>
      <c r="X134" s="340"/>
      <c r="Y134" s="345">
        <v>330786.71000000002</v>
      </c>
      <c r="Z134" s="345">
        <v>26391.86</v>
      </c>
      <c r="AA134" s="340"/>
      <c r="AB134" s="340"/>
      <c r="AC134" s="340"/>
    </row>
    <row r="135" spans="1:29" x14ac:dyDescent="0.2">
      <c r="A135" s="336" t="s">
        <v>2708</v>
      </c>
      <c r="B135" s="341">
        <v>349869.74</v>
      </c>
      <c r="C135" s="341">
        <v>111720</v>
      </c>
      <c r="D135" s="341">
        <v>207212.56</v>
      </c>
      <c r="E135" s="337"/>
      <c r="F135" s="342">
        <v>178230.98</v>
      </c>
      <c r="G135" s="343">
        <v>225345.92000000001</v>
      </c>
      <c r="H135" s="343">
        <v>1950</v>
      </c>
      <c r="I135" s="343">
        <v>60848.38</v>
      </c>
      <c r="J135" s="338"/>
      <c r="K135" s="343">
        <v>1539</v>
      </c>
      <c r="L135" s="342">
        <v>97640</v>
      </c>
      <c r="M135" s="336"/>
      <c r="N135" s="336"/>
      <c r="O135" s="342">
        <v>1192306.58</v>
      </c>
      <c r="P135" s="344">
        <v>276799.99</v>
      </c>
      <c r="Q135" s="344">
        <v>13372</v>
      </c>
      <c r="R135" s="339"/>
      <c r="S135" s="339"/>
      <c r="T135" s="344">
        <v>121618</v>
      </c>
      <c r="U135" s="339"/>
      <c r="V135" s="345">
        <v>265563</v>
      </c>
      <c r="W135" s="340"/>
      <c r="X135" s="340"/>
      <c r="Y135" s="345">
        <v>223826.24</v>
      </c>
      <c r="Z135" s="345">
        <v>26740.66</v>
      </c>
      <c r="AA135" s="340"/>
      <c r="AB135" s="340"/>
      <c r="AC135" s="340"/>
    </row>
    <row r="136" spans="1:29" x14ac:dyDescent="0.2">
      <c r="A136" s="336" t="s">
        <v>2709</v>
      </c>
      <c r="B136" s="341">
        <v>540918.84</v>
      </c>
      <c r="C136" s="341">
        <v>0</v>
      </c>
      <c r="D136" s="341">
        <v>108728</v>
      </c>
      <c r="E136" s="337"/>
      <c r="F136" s="342">
        <v>654445.86</v>
      </c>
      <c r="G136" s="343">
        <v>39797.019999999997</v>
      </c>
      <c r="H136" s="343">
        <v>0</v>
      </c>
      <c r="I136" s="343">
        <v>50638.16</v>
      </c>
      <c r="J136" s="338"/>
      <c r="K136" s="343">
        <v>847</v>
      </c>
      <c r="L136" s="336"/>
      <c r="M136" s="336"/>
      <c r="N136" s="342">
        <v>34483.33</v>
      </c>
      <c r="O136" s="342">
        <v>2072080.16</v>
      </c>
      <c r="P136" s="344">
        <v>453327.15</v>
      </c>
      <c r="Q136" s="339"/>
      <c r="R136" s="339"/>
      <c r="S136" s="339"/>
      <c r="T136" s="344">
        <v>130112.5</v>
      </c>
      <c r="U136" s="339"/>
      <c r="V136" s="345">
        <v>232610.5</v>
      </c>
      <c r="W136" s="340"/>
      <c r="X136" s="340"/>
      <c r="Y136" s="345">
        <v>243759.23</v>
      </c>
      <c r="Z136" s="345">
        <v>19583.98</v>
      </c>
      <c r="AA136" s="340"/>
      <c r="AB136" s="340"/>
      <c r="AC136" s="340"/>
    </row>
    <row r="137" spans="1:29" x14ac:dyDescent="0.2">
      <c r="A137" s="336" t="s">
        <v>2710</v>
      </c>
      <c r="B137" s="341">
        <v>607003.74</v>
      </c>
      <c r="C137" s="337"/>
      <c r="D137" s="341">
        <v>669700.99</v>
      </c>
      <c r="E137" s="337"/>
      <c r="F137" s="342">
        <v>414731.57</v>
      </c>
      <c r="G137" s="343">
        <v>27744.69</v>
      </c>
      <c r="H137" s="338"/>
      <c r="I137" s="343">
        <v>65793.17</v>
      </c>
      <c r="J137" s="338"/>
      <c r="K137" s="343">
        <v>893</v>
      </c>
      <c r="L137" s="336"/>
      <c r="M137" s="336"/>
      <c r="N137" s="342">
        <v>30200</v>
      </c>
      <c r="O137" s="342">
        <v>3517785.78</v>
      </c>
      <c r="P137" s="344">
        <v>389540.68</v>
      </c>
      <c r="Q137" s="339"/>
      <c r="R137" s="339"/>
      <c r="S137" s="339"/>
      <c r="T137" s="344">
        <v>222243</v>
      </c>
      <c r="U137" s="339"/>
      <c r="V137" s="345">
        <v>316404</v>
      </c>
      <c r="W137" s="340"/>
      <c r="X137" s="340"/>
      <c r="Y137" s="345">
        <v>192072.32000000001</v>
      </c>
      <c r="Z137" s="345">
        <v>6209.56</v>
      </c>
      <c r="AA137" s="340"/>
      <c r="AB137" s="340"/>
      <c r="AC137" s="340"/>
    </row>
    <row r="138" spans="1:29" x14ac:dyDescent="0.2">
      <c r="A138" s="336" t="s">
        <v>2711</v>
      </c>
      <c r="B138" s="341">
        <v>325209.17</v>
      </c>
      <c r="C138" s="341">
        <v>0</v>
      </c>
      <c r="D138" s="341">
        <v>127060.2</v>
      </c>
      <c r="E138" s="337"/>
      <c r="F138" s="342">
        <v>648332.44999999995</v>
      </c>
      <c r="G138" s="343">
        <v>141662.16</v>
      </c>
      <c r="H138" s="343">
        <v>0</v>
      </c>
      <c r="I138" s="343">
        <v>49806.38</v>
      </c>
      <c r="J138" s="338"/>
      <c r="K138" s="343">
        <v>810</v>
      </c>
      <c r="L138" s="342">
        <v>58050</v>
      </c>
      <c r="M138" s="336"/>
      <c r="N138" s="342">
        <v>-184</v>
      </c>
      <c r="O138" s="342">
        <v>2461639.23</v>
      </c>
      <c r="P138" s="344">
        <v>85646.27</v>
      </c>
      <c r="Q138" s="339"/>
      <c r="R138" s="339"/>
      <c r="S138" s="339"/>
      <c r="T138" s="344">
        <v>265314</v>
      </c>
      <c r="U138" s="344">
        <v>2000</v>
      </c>
      <c r="V138" s="345">
        <v>375439</v>
      </c>
      <c r="W138" s="340"/>
      <c r="X138" s="340"/>
      <c r="Y138" s="345">
        <v>111817.58</v>
      </c>
      <c r="Z138" s="345">
        <v>27670.47</v>
      </c>
      <c r="AA138" s="340"/>
      <c r="AB138" s="340"/>
      <c r="AC138" s="340"/>
    </row>
    <row r="139" spans="1:29" x14ac:dyDescent="0.2">
      <c r="A139" s="336" t="s">
        <v>2712</v>
      </c>
      <c r="B139" s="341">
        <v>305579.96999999997</v>
      </c>
      <c r="C139" s="341">
        <v>1980</v>
      </c>
      <c r="D139" s="341">
        <v>182898.37</v>
      </c>
      <c r="E139" s="337"/>
      <c r="F139" s="342">
        <v>1954485.39</v>
      </c>
      <c r="G139" s="343">
        <v>17672.7</v>
      </c>
      <c r="H139" s="343">
        <v>0</v>
      </c>
      <c r="I139" s="343">
        <v>45887.14</v>
      </c>
      <c r="J139" s="338"/>
      <c r="K139" s="343">
        <v>1247</v>
      </c>
      <c r="L139" s="342">
        <v>125240</v>
      </c>
      <c r="M139" s="336"/>
      <c r="N139" s="342">
        <v>2800.09</v>
      </c>
      <c r="O139" s="342">
        <v>1490475.39</v>
      </c>
      <c r="P139" s="344">
        <v>176179.58</v>
      </c>
      <c r="Q139" s="344">
        <v>6000</v>
      </c>
      <c r="R139" s="339"/>
      <c r="S139" s="339"/>
      <c r="T139" s="344">
        <v>186859.8</v>
      </c>
      <c r="U139" s="339"/>
      <c r="V139" s="345">
        <v>342619.8</v>
      </c>
      <c r="W139" s="340"/>
      <c r="X139" s="340"/>
      <c r="Y139" s="345">
        <v>190021.3</v>
      </c>
      <c r="Z139" s="345">
        <v>40961.26</v>
      </c>
      <c r="AA139" s="340"/>
      <c r="AB139" s="340"/>
      <c r="AC139" s="340"/>
    </row>
    <row r="140" spans="1:29" x14ac:dyDescent="0.2">
      <c r="A140" s="336" t="s">
        <v>2713</v>
      </c>
      <c r="B140" s="341">
        <v>294134.71000000002</v>
      </c>
      <c r="C140" s="341">
        <v>0</v>
      </c>
      <c r="D140" s="341">
        <v>396906.97</v>
      </c>
      <c r="E140" s="337"/>
      <c r="F140" s="342">
        <v>177834</v>
      </c>
      <c r="G140" s="343">
        <v>598193.30000000005</v>
      </c>
      <c r="H140" s="343">
        <v>6000</v>
      </c>
      <c r="I140" s="343">
        <v>74884.740000000005</v>
      </c>
      <c r="J140" s="338"/>
      <c r="K140" s="343">
        <v>1927</v>
      </c>
      <c r="L140" s="342">
        <v>249540</v>
      </c>
      <c r="M140" s="336"/>
      <c r="N140" s="342">
        <v>-1356.36</v>
      </c>
      <c r="O140" s="342">
        <v>3529981.97</v>
      </c>
      <c r="P140" s="344">
        <v>227789.12</v>
      </c>
      <c r="Q140" s="339"/>
      <c r="R140" s="339"/>
      <c r="S140" s="339"/>
      <c r="T140" s="344">
        <v>261807</v>
      </c>
      <c r="U140" s="344">
        <v>-16200</v>
      </c>
      <c r="V140" s="345">
        <v>477922</v>
      </c>
      <c r="W140" s="340"/>
      <c r="X140" s="340"/>
      <c r="Y140" s="345">
        <v>270539.69</v>
      </c>
      <c r="Z140" s="345">
        <v>8153.12</v>
      </c>
      <c r="AA140" s="340"/>
      <c r="AB140" s="340"/>
      <c r="AC140" s="340"/>
    </row>
    <row r="141" spans="1:29" x14ac:dyDescent="0.2">
      <c r="A141" s="336" t="s">
        <v>2714</v>
      </c>
      <c r="B141" s="341">
        <v>758415.15</v>
      </c>
      <c r="C141" s="341">
        <v>0</v>
      </c>
      <c r="D141" s="341">
        <v>154452.75</v>
      </c>
      <c r="E141" s="337"/>
      <c r="F141" s="342">
        <v>351598.45</v>
      </c>
      <c r="G141" s="343">
        <v>51978.39</v>
      </c>
      <c r="H141" s="343">
        <v>0</v>
      </c>
      <c r="I141" s="343">
        <v>59845.93</v>
      </c>
      <c r="J141" s="338"/>
      <c r="K141" s="343">
        <v>467</v>
      </c>
      <c r="L141" s="342">
        <v>79175</v>
      </c>
      <c r="M141" s="336"/>
      <c r="N141" s="342">
        <v>2243.7199999999998</v>
      </c>
      <c r="O141" s="342">
        <v>1467910.57</v>
      </c>
      <c r="P141" s="344">
        <v>490370.06</v>
      </c>
      <c r="Q141" s="344">
        <v>9750</v>
      </c>
      <c r="R141" s="339"/>
      <c r="S141" s="339"/>
      <c r="T141" s="344">
        <v>292929</v>
      </c>
      <c r="U141" s="339"/>
      <c r="V141" s="345">
        <v>363989</v>
      </c>
      <c r="W141" s="340"/>
      <c r="X141" s="340"/>
      <c r="Y141" s="345">
        <v>280857.26</v>
      </c>
      <c r="Z141" s="345">
        <v>8486.17</v>
      </c>
      <c r="AA141" s="340"/>
      <c r="AB141" s="340"/>
      <c r="AC141" s="340"/>
    </row>
    <row r="142" spans="1:29" x14ac:dyDescent="0.2">
      <c r="A142" s="336" t="s">
        <v>2715</v>
      </c>
      <c r="B142" s="341">
        <v>335392.15000000002</v>
      </c>
      <c r="C142" s="341">
        <v>0</v>
      </c>
      <c r="D142" s="341">
        <v>248844.31</v>
      </c>
      <c r="E142" s="337"/>
      <c r="F142" s="342">
        <v>364472.83</v>
      </c>
      <c r="G142" s="343">
        <v>247094.92</v>
      </c>
      <c r="H142" s="338"/>
      <c r="I142" s="343">
        <v>65969.48</v>
      </c>
      <c r="J142" s="338"/>
      <c r="K142" s="343">
        <v>1284</v>
      </c>
      <c r="L142" s="342">
        <v>61400</v>
      </c>
      <c r="M142" s="336"/>
      <c r="N142" s="336"/>
      <c r="O142" s="342">
        <v>431311.75</v>
      </c>
      <c r="P142" s="344">
        <v>430051.46</v>
      </c>
      <c r="Q142" s="344">
        <v>23800</v>
      </c>
      <c r="R142" s="339"/>
      <c r="S142" s="339"/>
      <c r="T142" s="344">
        <v>175875</v>
      </c>
      <c r="U142" s="344">
        <v>14600</v>
      </c>
      <c r="V142" s="345">
        <v>327708</v>
      </c>
      <c r="W142" s="340"/>
      <c r="X142" s="340"/>
      <c r="Y142" s="345">
        <v>216343.15</v>
      </c>
      <c r="Z142" s="345">
        <v>33788.379999999997</v>
      </c>
      <c r="AA142" s="340"/>
      <c r="AB142" s="340"/>
      <c r="AC142" s="340"/>
    </row>
    <row r="143" spans="1:29" x14ac:dyDescent="0.2">
      <c r="A143" s="336" t="s">
        <v>2716</v>
      </c>
      <c r="B143" s="341">
        <v>402177.32</v>
      </c>
      <c r="C143" s="341">
        <v>0</v>
      </c>
      <c r="D143" s="341">
        <v>100466.64</v>
      </c>
      <c r="E143" s="337"/>
      <c r="F143" s="342">
        <v>608984.93000000005</v>
      </c>
      <c r="G143" s="343">
        <v>371658.95</v>
      </c>
      <c r="H143" s="343">
        <v>0</v>
      </c>
      <c r="I143" s="343">
        <v>37824.300000000003</v>
      </c>
      <c r="J143" s="338"/>
      <c r="K143" s="343">
        <v>769</v>
      </c>
      <c r="L143" s="342">
        <v>24470</v>
      </c>
      <c r="M143" s="336"/>
      <c r="N143" s="336"/>
      <c r="O143" s="342">
        <v>2115546</v>
      </c>
      <c r="P143" s="344">
        <v>188226.99</v>
      </c>
      <c r="Q143" s="339"/>
      <c r="R143" s="339"/>
      <c r="S143" s="339"/>
      <c r="T143" s="344">
        <v>199920</v>
      </c>
      <c r="U143" s="339"/>
      <c r="V143" s="345">
        <v>292338</v>
      </c>
      <c r="W143" s="340"/>
      <c r="X143" s="340"/>
      <c r="Y143" s="345">
        <v>159022.32</v>
      </c>
      <c r="Z143" s="345">
        <v>33356.14</v>
      </c>
      <c r="AA143" s="340"/>
      <c r="AB143" s="340"/>
      <c r="AC143" s="340"/>
    </row>
    <row r="144" spans="1:29" x14ac:dyDescent="0.2">
      <c r="A144" s="336" t="s">
        <v>2717</v>
      </c>
      <c r="B144" s="341">
        <v>234652.55</v>
      </c>
      <c r="C144" s="341">
        <v>0</v>
      </c>
      <c r="D144" s="341">
        <v>149583.73000000001</v>
      </c>
      <c r="E144" s="337"/>
      <c r="F144" s="342">
        <v>1138820.6599999999</v>
      </c>
      <c r="G144" s="343">
        <v>11650.85</v>
      </c>
      <c r="H144" s="343">
        <v>0</v>
      </c>
      <c r="I144" s="343">
        <v>41935.54</v>
      </c>
      <c r="J144" s="338"/>
      <c r="K144" s="343">
        <v>593</v>
      </c>
      <c r="L144" s="342">
        <v>12720</v>
      </c>
      <c r="M144" s="336"/>
      <c r="N144" s="342">
        <v>-20</v>
      </c>
      <c r="O144" s="342">
        <v>2263113.85</v>
      </c>
      <c r="P144" s="344">
        <v>96821.19</v>
      </c>
      <c r="Q144" s="344">
        <v>5480</v>
      </c>
      <c r="R144" s="339"/>
      <c r="S144" s="339"/>
      <c r="T144" s="344">
        <v>204658</v>
      </c>
      <c r="U144" s="339"/>
      <c r="V144" s="345">
        <v>297327</v>
      </c>
      <c r="W144" s="345">
        <v>560</v>
      </c>
      <c r="X144" s="340"/>
      <c r="Y144" s="345">
        <v>102348.98</v>
      </c>
      <c r="Z144" s="345">
        <v>29842.46</v>
      </c>
      <c r="AA144" s="340"/>
      <c r="AB144" s="340"/>
      <c r="AC144" s="340"/>
    </row>
    <row r="145" spans="1:29" x14ac:dyDescent="0.2">
      <c r="A145" s="336" t="s">
        <v>2718</v>
      </c>
      <c r="B145" s="341">
        <v>361182.84</v>
      </c>
      <c r="C145" s="341">
        <v>0</v>
      </c>
      <c r="D145" s="341">
        <v>374781.6</v>
      </c>
      <c r="E145" s="337"/>
      <c r="F145" s="342">
        <v>694346.4</v>
      </c>
      <c r="G145" s="343">
        <v>41310.1</v>
      </c>
      <c r="H145" s="338"/>
      <c r="I145" s="343">
        <v>54096.84</v>
      </c>
      <c r="J145" s="338"/>
      <c r="K145" s="343">
        <v>1842</v>
      </c>
      <c r="L145" s="342">
        <v>27500</v>
      </c>
      <c r="M145" s="336"/>
      <c r="N145" s="336"/>
      <c r="O145" s="342">
        <v>2512572.4500000002</v>
      </c>
      <c r="P145" s="344">
        <v>234831.88</v>
      </c>
      <c r="Q145" s="339"/>
      <c r="R145" s="339"/>
      <c r="S145" s="339"/>
      <c r="T145" s="344">
        <v>331030</v>
      </c>
      <c r="U145" s="344">
        <v>4000</v>
      </c>
      <c r="V145" s="345">
        <v>442923.77</v>
      </c>
      <c r="W145" s="340"/>
      <c r="X145" s="340"/>
      <c r="Y145" s="345">
        <v>153786.18</v>
      </c>
      <c r="Z145" s="345">
        <v>11316.8</v>
      </c>
      <c r="AA145" s="340"/>
      <c r="AB145" s="340"/>
      <c r="AC145" s="340"/>
    </row>
    <row r="146" spans="1:29" x14ac:dyDescent="0.2">
      <c r="A146" s="336" t="s">
        <v>2719</v>
      </c>
      <c r="B146" s="341">
        <v>683471.1</v>
      </c>
      <c r="C146" s="341">
        <v>0</v>
      </c>
      <c r="D146" s="341">
        <v>217704.31</v>
      </c>
      <c r="E146" s="337"/>
      <c r="F146" s="342">
        <v>1891123.94</v>
      </c>
      <c r="G146" s="343">
        <v>572408.85</v>
      </c>
      <c r="H146" s="343">
        <v>0</v>
      </c>
      <c r="I146" s="343">
        <v>74738.34</v>
      </c>
      <c r="J146" s="338"/>
      <c r="K146" s="343">
        <v>1307</v>
      </c>
      <c r="L146" s="336"/>
      <c r="M146" s="336"/>
      <c r="N146" s="336"/>
      <c r="O146" s="342">
        <v>1298036.29</v>
      </c>
      <c r="P146" s="344">
        <v>265011.23</v>
      </c>
      <c r="Q146" s="339"/>
      <c r="R146" s="339"/>
      <c r="S146" s="339"/>
      <c r="T146" s="344">
        <v>122766</v>
      </c>
      <c r="U146" s="339"/>
      <c r="V146" s="345">
        <v>299608</v>
      </c>
      <c r="W146" s="340"/>
      <c r="X146" s="340"/>
      <c r="Y146" s="345">
        <v>217286.66</v>
      </c>
      <c r="Z146" s="345">
        <v>78728.67</v>
      </c>
      <c r="AA146" s="340"/>
      <c r="AB146" s="340"/>
      <c r="AC146" s="340"/>
    </row>
    <row r="147" spans="1:29" x14ac:dyDescent="0.2">
      <c r="A147" s="336" t="s">
        <v>2720</v>
      </c>
      <c r="B147" s="341">
        <v>65852.149999999994</v>
      </c>
      <c r="C147" s="341">
        <v>5000</v>
      </c>
      <c r="D147" s="341">
        <v>570869.35</v>
      </c>
      <c r="E147" s="337"/>
      <c r="F147" s="342">
        <v>688202</v>
      </c>
      <c r="G147" s="343">
        <v>147392.14000000001</v>
      </c>
      <c r="H147" s="343">
        <v>0</v>
      </c>
      <c r="I147" s="343">
        <v>49800.7</v>
      </c>
      <c r="J147" s="338"/>
      <c r="K147" s="338"/>
      <c r="L147" s="336"/>
      <c r="M147" s="336"/>
      <c r="N147" s="342">
        <v>93574.49</v>
      </c>
      <c r="O147" s="342">
        <v>1854562.35</v>
      </c>
      <c r="P147" s="344">
        <v>52277.02</v>
      </c>
      <c r="Q147" s="339"/>
      <c r="R147" s="339"/>
      <c r="S147" s="339"/>
      <c r="T147" s="344">
        <v>154560</v>
      </c>
      <c r="U147" s="344">
        <v>5745.2</v>
      </c>
      <c r="V147" s="345">
        <v>321922</v>
      </c>
      <c r="W147" s="340"/>
      <c r="X147" s="340"/>
      <c r="Y147" s="345">
        <v>129105.81</v>
      </c>
      <c r="Z147" s="345">
        <v>66915.399999999994</v>
      </c>
      <c r="AA147" s="340"/>
      <c r="AB147" s="340"/>
      <c r="AC147" s="340"/>
    </row>
    <row r="148" spans="1:29" x14ac:dyDescent="0.2">
      <c r="A148" s="336" t="s">
        <v>2721</v>
      </c>
      <c r="B148" s="341">
        <v>1437971.26</v>
      </c>
      <c r="C148" s="337"/>
      <c r="D148" s="341">
        <v>46556.05</v>
      </c>
      <c r="E148" s="337"/>
      <c r="F148" s="342">
        <v>792989.99</v>
      </c>
      <c r="G148" s="343">
        <v>388143</v>
      </c>
      <c r="H148" s="343">
        <v>0</v>
      </c>
      <c r="I148" s="343">
        <v>60300</v>
      </c>
      <c r="J148" s="338"/>
      <c r="K148" s="338"/>
      <c r="L148" s="336"/>
      <c r="M148" s="336"/>
      <c r="N148" s="342">
        <v>160123.62</v>
      </c>
      <c r="O148" s="342">
        <v>3974625.34</v>
      </c>
      <c r="P148" s="344">
        <v>135171.97</v>
      </c>
      <c r="Q148" s="339"/>
      <c r="R148" s="339"/>
      <c r="S148" s="339"/>
      <c r="T148" s="344">
        <v>182490</v>
      </c>
      <c r="U148" s="344">
        <v>32158.400000000001</v>
      </c>
      <c r="V148" s="345">
        <v>365936</v>
      </c>
      <c r="W148" s="340"/>
      <c r="X148" s="340"/>
      <c r="Y148" s="345">
        <v>180758.7</v>
      </c>
      <c r="Z148" s="345">
        <v>61262.2</v>
      </c>
      <c r="AA148" s="340"/>
      <c r="AB148" s="340"/>
      <c r="AC148" s="340"/>
    </row>
    <row r="149" spans="1:29" x14ac:dyDescent="0.2">
      <c r="A149" s="336" t="s">
        <v>2722</v>
      </c>
      <c r="B149" s="341">
        <v>295046.28999999998</v>
      </c>
      <c r="C149" s="341">
        <v>4000</v>
      </c>
      <c r="D149" s="341">
        <v>85373.5</v>
      </c>
      <c r="E149" s="337"/>
      <c r="F149" s="342">
        <v>980388.39</v>
      </c>
      <c r="G149" s="343">
        <v>435527.45</v>
      </c>
      <c r="H149" s="343">
        <v>4800</v>
      </c>
      <c r="I149" s="343">
        <v>39771.300000000003</v>
      </c>
      <c r="J149" s="338"/>
      <c r="K149" s="338"/>
      <c r="L149" s="336"/>
      <c r="M149" s="336"/>
      <c r="N149" s="342">
        <v>-3500</v>
      </c>
      <c r="O149" s="342">
        <v>2427116.52</v>
      </c>
      <c r="P149" s="344">
        <v>98187.22</v>
      </c>
      <c r="Q149" s="339"/>
      <c r="R149" s="339"/>
      <c r="S149" s="339"/>
      <c r="T149" s="344">
        <v>361118.4</v>
      </c>
      <c r="U149" s="344">
        <v>24621.84</v>
      </c>
      <c r="V149" s="345">
        <v>412878.4</v>
      </c>
      <c r="W149" s="340"/>
      <c r="X149" s="340"/>
      <c r="Y149" s="345">
        <v>113742.14</v>
      </c>
      <c r="Z149" s="345">
        <v>44369.4</v>
      </c>
      <c r="AA149" s="340"/>
      <c r="AB149" s="340"/>
      <c r="AC149" s="340"/>
    </row>
    <row r="150" spans="1:29" x14ac:dyDescent="0.2">
      <c r="A150" s="336" t="s">
        <v>2723</v>
      </c>
      <c r="B150" s="341">
        <v>918680.61</v>
      </c>
      <c r="C150" s="337"/>
      <c r="D150" s="341">
        <v>233471.64</v>
      </c>
      <c r="E150" s="337"/>
      <c r="F150" s="342">
        <v>765812.27</v>
      </c>
      <c r="G150" s="343">
        <v>536506.27</v>
      </c>
      <c r="H150" s="343">
        <v>6440</v>
      </c>
      <c r="I150" s="343">
        <v>89350</v>
      </c>
      <c r="J150" s="338"/>
      <c r="K150" s="343">
        <v>2005.62</v>
      </c>
      <c r="L150" s="336"/>
      <c r="M150" s="336"/>
      <c r="N150" s="336"/>
      <c r="O150" s="342">
        <v>2538450.7999999998</v>
      </c>
      <c r="P150" s="344">
        <v>295984.39</v>
      </c>
      <c r="Q150" s="339"/>
      <c r="R150" s="339"/>
      <c r="S150" s="339"/>
      <c r="T150" s="344">
        <v>329769</v>
      </c>
      <c r="U150" s="344">
        <v>32817.599999999999</v>
      </c>
      <c r="V150" s="345">
        <v>386729</v>
      </c>
      <c r="W150" s="340"/>
      <c r="X150" s="340"/>
      <c r="Y150" s="345">
        <v>236220.75</v>
      </c>
      <c r="Z150" s="345">
        <v>67067.320000000007</v>
      </c>
      <c r="AA150" s="340"/>
      <c r="AB150" s="340"/>
      <c r="AC150" s="340"/>
    </row>
    <row r="151" spans="1:29" x14ac:dyDescent="0.2">
      <c r="A151" s="336" t="s">
        <v>2724</v>
      </c>
      <c r="B151" s="341">
        <v>692012.51</v>
      </c>
      <c r="C151" s="337"/>
      <c r="D151" s="341">
        <v>422715.15</v>
      </c>
      <c r="E151" s="337"/>
      <c r="F151" s="342">
        <v>993118.6</v>
      </c>
      <c r="G151" s="343">
        <v>327661.99</v>
      </c>
      <c r="H151" s="343">
        <v>6760</v>
      </c>
      <c r="I151" s="343">
        <v>67875.34</v>
      </c>
      <c r="J151" s="338"/>
      <c r="K151" s="338"/>
      <c r="L151" s="336"/>
      <c r="M151" s="336"/>
      <c r="N151" s="342">
        <v>97409.97</v>
      </c>
      <c r="O151" s="342">
        <v>3053279.47</v>
      </c>
      <c r="P151" s="344">
        <v>117052.96</v>
      </c>
      <c r="Q151" s="344">
        <v>185000</v>
      </c>
      <c r="R151" s="339"/>
      <c r="S151" s="339"/>
      <c r="T151" s="344">
        <v>214963</v>
      </c>
      <c r="U151" s="344">
        <v>24158</v>
      </c>
      <c r="V151" s="345">
        <v>328343</v>
      </c>
      <c r="W151" s="340"/>
      <c r="X151" s="340"/>
      <c r="Y151" s="345">
        <v>147071.71</v>
      </c>
      <c r="Z151" s="345">
        <v>31570.080000000002</v>
      </c>
      <c r="AA151" s="340"/>
      <c r="AB151" s="340"/>
      <c r="AC151" s="340"/>
    </row>
    <row r="152" spans="1:29" x14ac:dyDescent="0.2">
      <c r="A152" s="336" t="s">
        <v>2725</v>
      </c>
      <c r="B152" s="341">
        <v>733896.58</v>
      </c>
      <c r="C152" s="337"/>
      <c r="D152" s="341">
        <v>88976.51</v>
      </c>
      <c r="E152" s="337"/>
      <c r="F152" s="342">
        <v>242397.2</v>
      </c>
      <c r="G152" s="343">
        <v>171090.51</v>
      </c>
      <c r="H152" s="338"/>
      <c r="I152" s="343">
        <v>37300</v>
      </c>
      <c r="J152" s="338"/>
      <c r="K152" s="338"/>
      <c r="L152" s="336"/>
      <c r="M152" s="336"/>
      <c r="N152" s="342">
        <v>-633.25</v>
      </c>
      <c r="O152" s="342">
        <v>1819262.69</v>
      </c>
      <c r="P152" s="344">
        <v>167520.17000000001</v>
      </c>
      <c r="Q152" s="344">
        <v>16000</v>
      </c>
      <c r="R152" s="339"/>
      <c r="S152" s="339"/>
      <c r="T152" s="344">
        <v>219576</v>
      </c>
      <c r="U152" s="344">
        <v>40381</v>
      </c>
      <c r="V152" s="345">
        <v>351179.98</v>
      </c>
      <c r="W152" s="340"/>
      <c r="X152" s="340"/>
      <c r="Y152" s="345">
        <v>159562.23000000001</v>
      </c>
      <c r="Z152" s="345">
        <v>19762.259999999998</v>
      </c>
      <c r="AA152" s="340"/>
      <c r="AB152" s="340"/>
      <c r="AC152" s="340"/>
    </row>
    <row r="153" spans="1:29" x14ac:dyDescent="0.2">
      <c r="A153" s="336" t="s">
        <v>2726</v>
      </c>
      <c r="B153" s="341">
        <v>185424.32</v>
      </c>
      <c r="C153" s="337"/>
      <c r="D153" s="341">
        <v>576173.84</v>
      </c>
      <c r="E153" s="337"/>
      <c r="F153" s="342">
        <v>903988.62</v>
      </c>
      <c r="G153" s="343">
        <v>90627.23</v>
      </c>
      <c r="H153" s="343">
        <v>0</v>
      </c>
      <c r="I153" s="343">
        <v>40464</v>
      </c>
      <c r="J153" s="338"/>
      <c r="K153" s="338"/>
      <c r="L153" s="336"/>
      <c r="M153" s="336"/>
      <c r="N153" s="336"/>
      <c r="O153" s="342">
        <v>2522678.58</v>
      </c>
      <c r="P153" s="344">
        <v>195506.42</v>
      </c>
      <c r="Q153" s="339"/>
      <c r="R153" s="339"/>
      <c r="S153" s="339"/>
      <c r="T153" s="344">
        <v>291865</v>
      </c>
      <c r="U153" s="344">
        <v>30322.400000000001</v>
      </c>
      <c r="V153" s="345">
        <v>359125</v>
      </c>
      <c r="W153" s="340"/>
      <c r="X153" s="340"/>
      <c r="Y153" s="345">
        <v>132347.12</v>
      </c>
      <c r="Z153" s="345">
        <v>43975.88</v>
      </c>
      <c r="AA153" s="340"/>
      <c r="AB153" s="340"/>
      <c r="AC153" s="340"/>
    </row>
    <row r="154" spans="1:29" x14ac:dyDescent="0.2">
      <c r="A154" s="336" t="s">
        <v>2727</v>
      </c>
      <c r="B154" s="341">
        <v>129962.45</v>
      </c>
      <c r="C154" s="341">
        <v>5580</v>
      </c>
      <c r="D154" s="341">
        <v>83197.02</v>
      </c>
      <c r="E154" s="337"/>
      <c r="F154" s="342">
        <v>1045825.17</v>
      </c>
      <c r="G154" s="343">
        <v>194861.92</v>
      </c>
      <c r="H154" s="343">
        <v>2830</v>
      </c>
      <c r="I154" s="343">
        <v>52891.3</v>
      </c>
      <c r="J154" s="338"/>
      <c r="K154" s="338"/>
      <c r="L154" s="336"/>
      <c r="M154" s="336"/>
      <c r="N154" s="342">
        <v>95409.55</v>
      </c>
      <c r="O154" s="342">
        <v>4801199.47</v>
      </c>
      <c r="P154" s="344">
        <v>56478.52</v>
      </c>
      <c r="Q154" s="339"/>
      <c r="R154" s="339"/>
      <c r="S154" s="339"/>
      <c r="T154" s="344">
        <v>76230</v>
      </c>
      <c r="U154" s="344">
        <v>14200</v>
      </c>
      <c r="V154" s="345">
        <v>154572</v>
      </c>
      <c r="W154" s="340"/>
      <c r="X154" s="340"/>
      <c r="Y154" s="345">
        <v>122332.49</v>
      </c>
      <c r="Z154" s="345">
        <v>66687.91</v>
      </c>
      <c r="AA154" s="340"/>
      <c r="AB154" s="340"/>
      <c r="AC154" s="340"/>
    </row>
    <row r="155" spans="1:29" x14ac:dyDescent="0.2">
      <c r="A155" s="336" t="s">
        <v>2728</v>
      </c>
      <c r="B155" s="341">
        <v>141487.57999999999</v>
      </c>
      <c r="C155" s="337"/>
      <c r="D155" s="341">
        <v>402293.56</v>
      </c>
      <c r="E155" s="337"/>
      <c r="F155" s="342">
        <v>1302989.99</v>
      </c>
      <c r="G155" s="343">
        <v>166875.85999999999</v>
      </c>
      <c r="H155" s="343">
        <v>13500</v>
      </c>
      <c r="I155" s="343">
        <v>52860.25</v>
      </c>
      <c r="J155" s="338"/>
      <c r="K155" s="343">
        <v>200.93</v>
      </c>
      <c r="L155" s="336"/>
      <c r="M155" s="336"/>
      <c r="N155" s="342">
        <v>6531.04</v>
      </c>
      <c r="O155" s="342">
        <v>5209136.26</v>
      </c>
      <c r="P155" s="344">
        <v>224981.04</v>
      </c>
      <c r="Q155" s="339"/>
      <c r="R155" s="339"/>
      <c r="S155" s="339"/>
      <c r="T155" s="344">
        <v>316456</v>
      </c>
      <c r="U155" s="344">
        <v>28638</v>
      </c>
      <c r="V155" s="345">
        <v>400904</v>
      </c>
      <c r="W155" s="340"/>
      <c r="X155" s="340"/>
      <c r="Y155" s="345">
        <v>149597.37</v>
      </c>
      <c r="Z155" s="345">
        <v>90947.8</v>
      </c>
      <c r="AA155" s="340"/>
      <c r="AB155" s="340"/>
      <c r="AC155" s="340"/>
    </row>
    <row r="156" spans="1:29" x14ac:dyDescent="0.2">
      <c r="A156" s="336" t="s">
        <v>2729</v>
      </c>
      <c r="B156" s="341">
        <v>463539.38</v>
      </c>
      <c r="C156" s="337"/>
      <c r="D156" s="341">
        <v>309818.25</v>
      </c>
      <c r="E156" s="337"/>
      <c r="F156" s="342">
        <v>800225.53</v>
      </c>
      <c r="G156" s="343">
        <v>99366.07</v>
      </c>
      <c r="H156" s="343">
        <v>3500</v>
      </c>
      <c r="I156" s="343">
        <v>38350</v>
      </c>
      <c r="J156" s="338"/>
      <c r="K156" s="338"/>
      <c r="L156" s="336"/>
      <c r="M156" s="336"/>
      <c r="N156" s="342">
        <v>126235.86</v>
      </c>
      <c r="O156" s="342">
        <v>2453318.4700000002</v>
      </c>
      <c r="P156" s="344">
        <v>53552.03</v>
      </c>
      <c r="Q156" s="339"/>
      <c r="R156" s="339"/>
      <c r="S156" s="339"/>
      <c r="T156" s="344">
        <v>178626</v>
      </c>
      <c r="U156" s="344">
        <v>17350.95</v>
      </c>
      <c r="V156" s="345">
        <v>227617.75</v>
      </c>
      <c r="W156" s="340"/>
      <c r="X156" s="340"/>
      <c r="Y156" s="345">
        <v>95239.06</v>
      </c>
      <c r="Z156" s="345">
        <v>36030.54</v>
      </c>
      <c r="AA156" s="340"/>
      <c r="AB156" s="340"/>
      <c r="AC156" s="340"/>
    </row>
    <row r="157" spans="1:29" x14ac:dyDescent="0.2">
      <c r="A157" s="336" t="s">
        <v>2730</v>
      </c>
      <c r="B157" s="341">
        <v>1080972.44</v>
      </c>
      <c r="C157" s="341">
        <v>10800</v>
      </c>
      <c r="D157" s="341">
        <v>615511.43999999994</v>
      </c>
      <c r="E157" s="337"/>
      <c r="F157" s="342">
        <v>313185.49</v>
      </c>
      <c r="G157" s="343">
        <v>547958.43999999994</v>
      </c>
      <c r="H157" s="343">
        <v>3000</v>
      </c>
      <c r="I157" s="343">
        <v>74123.570000000007</v>
      </c>
      <c r="J157" s="338"/>
      <c r="K157" s="338"/>
      <c r="L157" s="336"/>
      <c r="M157" s="336"/>
      <c r="N157" s="342">
        <v>-200</v>
      </c>
      <c r="O157" s="342">
        <v>4517827.99</v>
      </c>
      <c r="P157" s="344">
        <v>300391.59000000003</v>
      </c>
      <c r="Q157" s="339"/>
      <c r="R157" s="339"/>
      <c r="S157" s="339"/>
      <c r="T157" s="344">
        <v>311689</v>
      </c>
      <c r="U157" s="344">
        <v>35841.68</v>
      </c>
      <c r="V157" s="345">
        <v>415029</v>
      </c>
      <c r="W157" s="340"/>
      <c r="X157" s="340"/>
      <c r="Y157" s="345">
        <v>180769.95</v>
      </c>
      <c r="Z157" s="345">
        <v>192988.06</v>
      </c>
      <c r="AA157" s="340"/>
      <c r="AB157" s="340"/>
      <c r="AC157" s="340"/>
    </row>
    <row r="158" spans="1:29" x14ac:dyDescent="0.2">
      <c r="A158" s="336" t="s">
        <v>2731</v>
      </c>
      <c r="B158" s="341">
        <v>465155.97</v>
      </c>
      <c r="C158" s="341">
        <v>0</v>
      </c>
      <c r="D158" s="341">
        <v>46168.57</v>
      </c>
      <c r="E158" s="337"/>
      <c r="F158" s="342">
        <v>605247.1</v>
      </c>
      <c r="G158" s="343">
        <v>185858.59</v>
      </c>
      <c r="H158" s="343">
        <v>0</v>
      </c>
      <c r="I158" s="343">
        <v>40071</v>
      </c>
      <c r="J158" s="338"/>
      <c r="K158" s="338"/>
      <c r="L158" s="336"/>
      <c r="M158" s="336"/>
      <c r="N158" s="336"/>
      <c r="O158" s="342">
        <v>3061336.79</v>
      </c>
      <c r="P158" s="344">
        <v>195276.1</v>
      </c>
      <c r="Q158" s="339"/>
      <c r="R158" s="339"/>
      <c r="S158" s="339"/>
      <c r="T158" s="344">
        <v>159474</v>
      </c>
      <c r="U158" s="344">
        <v>34927.199999999997</v>
      </c>
      <c r="V158" s="345">
        <v>257504</v>
      </c>
      <c r="W158" s="340"/>
      <c r="X158" s="340"/>
      <c r="Y158" s="345">
        <v>144981</v>
      </c>
      <c r="Z158" s="345">
        <v>29406.5</v>
      </c>
      <c r="AA158" s="340"/>
      <c r="AB158" s="340"/>
      <c r="AC158" s="340"/>
    </row>
    <row r="159" spans="1:29" x14ac:dyDescent="0.2">
      <c r="A159" s="336" t="s">
        <v>2732</v>
      </c>
      <c r="B159" s="341">
        <v>220263.6</v>
      </c>
      <c r="C159" s="341">
        <v>10000</v>
      </c>
      <c r="D159" s="341">
        <v>259335.56</v>
      </c>
      <c r="E159" s="337"/>
      <c r="F159" s="342">
        <v>1733584.79</v>
      </c>
      <c r="G159" s="343">
        <v>570861.65</v>
      </c>
      <c r="H159" s="338"/>
      <c r="I159" s="343">
        <v>89971.09</v>
      </c>
      <c r="J159" s="338"/>
      <c r="K159" s="338"/>
      <c r="L159" s="336"/>
      <c r="M159" s="336"/>
      <c r="N159" s="342">
        <v>68073.649999999994</v>
      </c>
      <c r="O159" s="342">
        <v>2227904.62</v>
      </c>
      <c r="P159" s="344">
        <v>64542.5</v>
      </c>
      <c r="Q159" s="339"/>
      <c r="R159" s="339"/>
      <c r="S159" s="339"/>
      <c r="T159" s="344">
        <v>158088</v>
      </c>
      <c r="U159" s="344">
        <v>15101.2</v>
      </c>
      <c r="V159" s="345">
        <v>255400</v>
      </c>
      <c r="W159" s="340"/>
      <c r="X159" s="340"/>
      <c r="Y159" s="345">
        <v>110631.34</v>
      </c>
      <c r="Z159" s="345">
        <v>6752</v>
      </c>
      <c r="AA159" s="340"/>
      <c r="AB159" s="340"/>
      <c r="AC159" s="340"/>
    </row>
    <row r="160" spans="1:29" x14ac:dyDescent="0.2">
      <c r="A160" s="336" t="s">
        <v>2733</v>
      </c>
      <c r="B160" s="341">
        <v>307920.07</v>
      </c>
      <c r="C160" s="341">
        <v>5580</v>
      </c>
      <c r="D160" s="341">
        <v>407347.79</v>
      </c>
      <c r="E160" s="337"/>
      <c r="F160" s="342">
        <v>1354879.29</v>
      </c>
      <c r="G160" s="343">
        <v>223527.71</v>
      </c>
      <c r="H160" s="343">
        <v>3500</v>
      </c>
      <c r="I160" s="343">
        <v>52281.3</v>
      </c>
      <c r="J160" s="338"/>
      <c r="K160" s="338"/>
      <c r="L160" s="336"/>
      <c r="M160" s="336"/>
      <c r="N160" s="342">
        <v>-997.5</v>
      </c>
      <c r="O160" s="342">
        <v>1652500.79</v>
      </c>
      <c r="P160" s="344">
        <v>145190.07999999999</v>
      </c>
      <c r="Q160" s="339"/>
      <c r="R160" s="339"/>
      <c r="S160" s="339"/>
      <c r="T160" s="344">
        <v>175174</v>
      </c>
      <c r="U160" s="344">
        <v>30714</v>
      </c>
      <c r="V160" s="345">
        <v>286614</v>
      </c>
      <c r="W160" s="340"/>
      <c r="X160" s="340"/>
      <c r="Y160" s="345">
        <v>89398.42</v>
      </c>
      <c r="Z160" s="345">
        <v>35793.24</v>
      </c>
      <c r="AA160" s="340"/>
      <c r="AB160" s="340"/>
      <c r="AC160" s="340"/>
    </row>
    <row r="161" spans="1:29" x14ac:dyDescent="0.2">
      <c r="A161" s="336" t="s">
        <v>2734</v>
      </c>
      <c r="B161" s="341">
        <v>439826.84</v>
      </c>
      <c r="C161" s="337"/>
      <c r="D161" s="341">
        <v>50569.440000000002</v>
      </c>
      <c r="E161" s="337"/>
      <c r="F161" s="342">
        <v>924416.61</v>
      </c>
      <c r="G161" s="343">
        <v>369602.65</v>
      </c>
      <c r="H161" s="338"/>
      <c r="I161" s="343">
        <v>52618.57</v>
      </c>
      <c r="J161" s="338"/>
      <c r="K161" s="338"/>
      <c r="L161" s="336"/>
      <c r="M161" s="336"/>
      <c r="N161" s="342">
        <v>4400</v>
      </c>
      <c r="O161" s="342">
        <v>2038406.69</v>
      </c>
      <c r="P161" s="344">
        <v>121696.75</v>
      </c>
      <c r="Q161" s="339"/>
      <c r="R161" s="339"/>
      <c r="S161" s="339"/>
      <c r="T161" s="344">
        <v>282338</v>
      </c>
      <c r="U161" s="344">
        <v>10899.2</v>
      </c>
      <c r="V161" s="345">
        <v>375134</v>
      </c>
      <c r="W161" s="340"/>
      <c r="X161" s="340"/>
      <c r="Y161" s="345">
        <v>93506.27</v>
      </c>
      <c r="Z161" s="345">
        <v>78988.179999999993</v>
      </c>
      <c r="AA161" s="340"/>
      <c r="AB161" s="340"/>
      <c r="AC161" s="340"/>
    </row>
    <row r="162" spans="1:29" x14ac:dyDescent="0.2">
      <c r="A162" s="336" t="s">
        <v>2735</v>
      </c>
      <c r="B162" s="341">
        <v>539530.86</v>
      </c>
      <c r="C162" s="337"/>
      <c r="D162" s="341">
        <v>67605</v>
      </c>
      <c r="E162" s="337"/>
      <c r="F162" s="342">
        <v>1162387.3500000001</v>
      </c>
      <c r="G162" s="343">
        <v>323972.40000000002</v>
      </c>
      <c r="H162" s="343">
        <v>0</v>
      </c>
      <c r="I162" s="343">
        <v>54250</v>
      </c>
      <c r="J162" s="338"/>
      <c r="K162" s="338"/>
      <c r="L162" s="336"/>
      <c r="M162" s="336"/>
      <c r="N162" s="342">
        <v>116784.65</v>
      </c>
      <c r="O162" s="342">
        <v>2546107.46</v>
      </c>
      <c r="P162" s="344">
        <v>81674.62</v>
      </c>
      <c r="Q162" s="339"/>
      <c r="R162" s="339"/>
      <c r="S162" s="339"/>
      <c r="T162" s="344">
        <v>193312</v>
      </c>
      <c r="U162" s="344">
        <v>33480.800000000003</v>
      </c>
      <c r="V162" s="345">
        <v>300958</v>
      </c>
      <c r="W162" s="340"/>
      <c r="X162" s="340"/>
      <c r="Y162" s="345">
        <v>143471.95000000001</v>
      </c>
      <c r="Z162" s="345">
        <v>55779.94</v>
      </c>
      <c r="AA162" s="340"/>
      <c r="AB162" s="340"/>
      <c r="AC162" s="340"/>
    </row>
    <row r="163" spans="1:29" x14ac:dyDescent="0.2">
      <c r="A163" s="336" t="s">
        <v>2736</v>
      </c>
      <c r="B163" s="341">
        <v>59287.05</v>
      </c>
      <c r="C163" s="337"/>
      <c r="D163" s="341">
        <v>38184.94</v>
      </c>
      <c r="E163" s="337"/>
      <c r="F163" s="342">
        <v>260453.87</v>
      </c>
      <c r="G163" s="343">
        <v>440114.23</v>
      </c>
      <c r="H163" s="343">
        <v>0</v>
      </c>
      <c r="I163" s="343">
        <v>49200</v>
      </c>
      <c r="J163" s="338"/>
      <c r="K163" s="338"/>
      <c r="L163" s="336"/>
      <c r="M163" s="336"/>
      <c r="N163" s="342">
        <v>4900</v>
      </c>
      <c r="O163" s="342">
        <v>2320392.7599999998</v>
      </c>
      <c r="P163" s="344">
        <v>150966.87</v>
      </c>
      <c r="Q163" s="339"/>
      <c r="R163" s="344">
        <v>33.840000000000003</v>
      </c>
      <c r="S163" s="339"/>
      <c r="T163" s="344">
        <v>137520</v>
      </c>
      <c r="U163" s="344">
        <v>18285.599999999999</v>
      </c>
      <c r="V163" s="345">
        <v>231386</v>
      </c>
      <c r="W163" s="340"/>
      <c r="X163" s="340"/>
      <c r="Y163" s="345">
        <v>117223.14</v>
      </c>
      <c r="Z163" s="345">
        <v>16603</v>
      </c>
      <c r="AA163" s="340"/>
      <c r="AB163" s="340"/>
      <c r="AC163" s="340"/>
    </row>
    <row r="164" spans="1:29" x14ac:dyDescent="0.2">
      <c r="A164" s="336" t="s">
        <v>2785</v>
      </c>
      <c r="B164" s="341">
        <v>277728.05</v>
      </c>
      <c r="C164" s="337"/>
      <c r="D164" s="341">
        <v>132248.07999999999</v>
      </c>
      <c r="E164" s="337"/>
      <c r="F164" s="342">
        <v>968562.96</v>
      </c>
      <c r="G164" s="343">
        <v>312951.84000000003</v>
      </c>
      <c r="H164" s="343">
        <v>3000</v>
      </c>
      <c r="I164" s="343">
        <v>45451.3</v>
      </c>
      <c r="J164" s="338"/>
      <c r="K164" s="338"/>
      <c r="L164" s="336"/>
      <c r="M164" s="336"/>
      <c r="N164" s="342">
        <v>77979.72</v>
      </c>
      <c r="O164" s="342">
        <v>2754433.99</v>
      </c>
      <c r="P164" s="344">
        <v>70208.61</v>
      </c>
      <c r="Q164" s="339"/>
      <c r="R164" s="339"/>
      <c r="S164" s="339"/>
      <c r="T164" s="344">
        <v>195223</v>
      </c>
      <c r="U164" s="344">
        <v>42598</v>
      </c>
      <c r="V164" s="345">
        <v>304420.84000000003</v>
      </c>
      <c r="W164" s="340"/>
      <c r="X164" s="340"/>
      <c r="Y164" s="345">
        <v>115323.49</v>
      </c>
      <c r="Z164" s="345">
        <v>63836.26</v>
      </c>
      <c r="AA164" s="340"/>
      <c r="AB164" s="340"/>
      <c r="AC164" s="340"/>
    </row>
    <row r="165" spans="1:29" x14ac:dyDescent="0.2">
      <c r="A165" s="336" t="s">
        <v>2789</v>
      </c>
      <c r="B165" s="341">
        <v>446095.59</v>
      </c>
      <c r="C165" s="337"/>
      <c r="D165" s="341">
        <v>68978.97</v>
      </c>
      <c r="E165" s="337"/>
      <c r="F165" s="342">
        <v>514950</v>
      </c>
      <c r="G165" s="343">
        <v>190365.61</v>
      </c>
      <c r="H165" s="343">
        <v>21393</v>
      </c>
      <c r="I165" s="343">
        <v>66777.600000000006</v>
      </c>
      <c r="J165" s="338"/>
      <c r="K165" s="338"/>
      <c r="L165" s="336"/>
      <c r="M165" s="336"/>
      <c r="N165" s="336"/>
      <c r="O165" s="342">
        <v>4164124</v>
      </c>
      <c r="P165" s="344">
        <v>249343.95</v>
      </c>
      <c r="Q165" s="339"/>
      <c r="R165" s="339"/>
      <c r="S165" s="339"/>
      <c r="T165" s="344">
        <v>321489</v>
      </c>
      <c r="U165" s="344">
        <v>42311.839999999997</v>
      </c>
      <c r="V165" s="345">
        <v>406297</v>
      </c>
      <c r="W165" s="340"/>
      <c r="X165" s="340"/>
      <c r="Y165" s="345">
        <v>223746.49</v>
      </c>
      <c r="Z165" s="345">
        <v>16418.34</v>
      </c>
      <c r="AA165" s="340"/>
      <c r="AB165" s="340"/>
      <c r="AC165" s="340"/>
    </row>
    <row r="166" spans="1:29" x14ac:dyDescent="0.2">
      <c r="A166" s="336" t="s">
        <v>2793</v>
      </c>
      <c r="B166" s="341">
        <v>231802.36</v>
      </c>
      <c r="C166" s="341">
        <v>44846</v>
      </c>
      <c r="D166" s="341">
        <v>408039.54</v>
      </c>
      <c r="E166" s="337"/>
      <c r="F166" s="342">
        <v>852447.62</v>
      </c>
      <c r="G166" s="343">
        <v>406989.21</v>
      </c>
      <c r="H166" s="343">
        <v>18000</v>
      </c>
      <c r="I166" s="343">
        <v>53160.1</v>
      </c>
      <c r="J166" s="338"/>
      <c r="K166" s="338"/>
      <c r="L166" s="336"/>
      <c r="M166" s="336"/>
      <c r="N166" s="336"/>
      <c r="O166" s="342">
        <v>3254719.47</v>
      </c>
      <c r="P166" s="344">
        <v>67690.179999999993</v>
      </c>
      <c r="Q166" s="339"/>
      <c r="R166" s="339"/>
      <c r="S166" s="339"/>
      <c r="T166" s="344">
        <v>141960</v>
      </c>
      <c r="U166" s="339"/>
      <c r="V166" s="345">
        <v>229142</v>
      </c>
      <c r="W166" s="340"/>
      <c r="X166" s="340"/>
      <c r="Y166" s="345">
        <v>73030.600000000006</v>
      </c>
      <c r="Z166" s="345">
        <v>40963.58</v>
      </c>
      <c r="AA166" s="340"/>
      <c r="AB166" s="340"/>
      <c r="AC166" s="340"/>
    </row>
    <row r="167" spans="1:29" x14ac:dyDescent="0.2">
      <c r="A167" s="336" t="s">
        <v>2737</v>
      </c>
      <c r="B167" s="341">
        <v>458410.39</v>
      </c>
      <c r="C167" s="337"/>
      <c r="D167" s="341">
        <v>36156.92</v>
      </c>
      <c r="E167" s="337"/>
      <c r="F167" s="342">
        <v>313367.67999999999</v>
      </c>
      <c r="G167" s="343">
        <v>476567.93</v>
      </c>
      <c r="H167" s="343">
        <v>3000</v>
      </c>
      <c r="I167" s="343">
        <v>85578.75</v>
      </c>
      <c r="J167" s="338"/>
      <c r="K167" s="343">
        <v>186.92</v>
      </c>
      <c r="L167" s="336"/>
      <c r="M167" s="336"/>
      <c r="N167" s="342">
        <v>-3000</v>
      </c>
      <c r="O167" s="342">
        <v>4774273.9400000004</v>
      </c>
      <c r="P167" s="344">
        <v>197718.78</v>
      </c>
      <c r="Q167" s="339"/>
      <c r="R167" s="339"/>
      <c r="S167" s="339"/>
      <c r="T167" s="344">
        <v>34083</v>
      </c>
      <c r="U167" s="339"/>
      <c r="V167" s="345">
        <v>129923</v>
      </c>
      <c r="W167" s="340"/>
      <c r="X167" s="340"/>
      <c r="Y167" s="345">
        <v>151626.93</v>
      </c>
      <c r="Z167" s="345">
        <v>56445.120000000003</v>
      </c>
      <c r="AA167" s="340"/>
      <c r="AB167" s="340"/>
      <c r="AC167" s="340"/>
    </row>
    <row r="168" spans="1:29" x14ac:dyDescent="0.2">
      <c r="A168" s="336" t="s">
        <v>2738</v>
      </c>
      <c r="B168" s="341">
        <v>230648.28</v>
      </c>
      <c r="C168" s="341">
        <v>4000</v>
      </c>
      <c r="D168" s="341">
        <v>26556.2</v>
      </c>
      <c r="E168" s="337"/>
      <c r="F168" s="342">
        <v>764158.26</v>
      </c>
      <c r="G168" s="343">
        <v>245338.13</v>
      </c>
      <c r="H168" s="343">
        <v>3000</v>
      </c>
      <c r="I168" s="343">
        <v>49871.3</v>
      </c>
      <c r="J168" s="338"/>
      <c r="K168" s="343">
        <v>388.04</v>
      </c>
      <c r="L168" s="336"/>
      <c r="M168" s="336"/>
      <c r="N168" s="336"/>
      <c r="O168" s="342">
        <v>3325480.98</v>
      </c>
      <c r="P168" s="344">
        <v>141126.06</v>
      </c>
      <c r="Q168" s="339"/>
      <c r="R168" s="339"/>
      <c r="S168" s="339"/>
      <c r="T168" s="344">
        <v>334527</v>
      </c>
      <c r="U168" s="339"/>
      <c r="V168" s="345">
        <v>377507</v>
      </c>
      <c r="W168" s="340"/>
      <c r="X168" s="340"/>
      <c r="Y168" s="345">
        <v>125423.75</v>
      </c>
      <c r="Z168" s="345">
        <v>56108.33</v>
      </c>
      <c r="AA168" s="340"/>
      <c r="AB168" s="340"/>
      <c r="AC168" s="340"/>
    </row>
    <row r="169" spans="1:29" x14ac:dyDescent="0.2">
      <c r="A169" s="336" t="s">
        <v>2739</v>
      </c>
      <c r="B169" s="341">
        <v>293365.51</v>
      </c>
      <c r="C169" s="341">
        <v>5000</v>
      </c>
      <c r="D169" s="341">
        <v>42342.25</v>
      </c>
      <c r="E169" s="337"/>
      <c r="F169" s="342">
        <v>734022.99</v>
      </c>
      <c r="G169" s="343">
        <v>223093.98</v>
      </c>
      <c r="H169" s="343">
        <v>2500</v>
      </c>
      <c r="I169" s="343">
        <v>85965.62</v>
      </c>
      <c r="J169" s="338"/>
      <c r="K169" s="343">
        <v>28.04</v>
      </c>
      <c r="L169" s="336"/>
      <c r="M169" s="336"/>
      <c r="N169" s="336"/>
      <c r="O169" s="342">
        <v>2333757.04</v>
      </c>
      <c r="P169" s="344">
        <v>240243.42</v>
      </c>
      <c r="Q169" s="339"/>
      <c r="R169" s="339"/>
      <c r="S169" s="339"/>
      <c r="T169" s="344">
        <v>247366</v>
      </c>
      <c r="U169" s="339"/>
      <c r="V169" s="345">
        <v>315906</v>
      </c>
      <c r="W169" s="340"/>
      <c r="X169" s="340"/>
      <c r="Y169" s="345">
        <v>121883.76</v>
      </c>
      <c r="Z169" s="345">
        <v>43978.68</v>
      </c>
      <c r="AA169" s="340"/>
      <c r="AB169" s="340"/>
      <c r="AC169" s="340"/>
    </row>
    <row r="170" spans="1:29" x14ac:dyDescent="0.2">
      <c r="A170" s="336" t="s">
        <v>2740</v>
      </c>
      <c r="B170" s="341">
        <v>650538.71</v>
      </c>
      <c r="C170" s="337"/>
      <c r="D170" s="341">
        <v>81154</v>
      </c>
      <c r="E170" s="337"/>
      <c r="F170" s="342">
        <v>124613.24</v>
      </c>
      <c r="G170" s="343">
        <v>171132.77</v>
      </c>
      <c r="H170" s="343">
        <v>3000</v>
      </c>
      <c r="I170" s="343">
        <v>77197.820000000007</v>
      </c>
      <c r="J170" s="338"/>
      <c r="K170" s="343">
        <v>0</v>
      </c>
      <c r="L170" s="336"/>
      <c r="M170" s="336"/>
      <c r="N170" s="336"/>
      <c r="O170" s="342">
        <v>2500833.27</v>
      </c>
      <c r="P170" s="344">
        <v>345696.6</v>
      </c>
      <c r="Q170" s="339"/>
      <c r="R170" s="339"/>
      <c r="S170" s="339"/>
      <c r="T170" s="344">
        <v>234509</v>
      </c>
      <c r="U170" s="339"/>
      <c r="V170" s="345">
        <v>443139</v>
      </c>
      <c r="W170" s="340"/>
      <c r="X170" s="340"/>
      <c r="Y170" s="345">
        <v>224274.6</v>
      </c>
      <c r="Z170" s="345">
        <v>22420.14</v>
      </c>
      <c r="AA170" s="340"/>
      <c r="AB170" s="340"/>
      <c r="AC170" s="340"/>
    </row>
    <row r="171" spans="1:29" x14ac:dyDescent="0.2">
      <c r="A171" s="336" t="s">
        <v>2741</v>
      </c>
      <c r="B171" s="341">
        <v>1215411.3400000001</v>
      </c>
      <c r="C171" s="337"/>
      <c r="D171" s="341">
        <v>149141.88</v>
      </c>
      <c r="E171" s="337"/>
      <c r="F171" s="342">
        <v>472654.12</v>
      </c>
      <c r="G171" s="343">
        <v>508591.71</v>
      </c>
      <c r="H171" s="343">
        <v>1671</v>
      </c>
      <c r="I171" s="343">
        <v>216845.91</v>
      </c>
      <c r="J171" s="338"/>
      <c r="K171" s="343">
        <v>868.27</v>
      </c>
      <c r="L171" s="336"/>
      <c r="M171" s="336"/>
      <c r="N171" s="336"/>
      <c r="O171" s="342">
        <v>1757956.06</v>
      </c>
      <c r="P171" s="344">
        <v>560173.69999999995</v>
      </c>
      <c r="Q171" s="339"/>
      <c r="R171" s="339"/>
      <c r="S171" s="339"/>
      <c r="T171" s="344">
        <v>261415</v>
      </c>
      <c r="U171" s="339"/>
      <c r="V171" s="345">
        <v>358766</v>
      </c>
      <c r="W171" s="340"/>
      <c r="X171" s="340"/>
      <c r="Y171" s="345">
        <v>214001.07</v>
      </c>
      <c r="Z171" s="345">
        <v>59803.76</v>
      </c>
      <c r="AA171" s="340"/>
      <c r="AB171" s="340"/>
      <c r="AC171" s="340"/>
    </row>
    <row r="172" spans="1:29" x14ac:dyDescent="0.2">
      <c r="A172" s="336" t="s">
        <v>2742</v>
      </c>
      <c r="B172" s="341">
        <v>348702.71</v>
      </c>
      <c r="C172" s="337"/>
      <c r="D172" s="341">
        <v>53840.77</v>
      </c>
      <c r="E172" s="337"/>
      <c r="F172" s="342">
        <v>715911.84</v>
      </c>
      <c r="G172" s="343">
        <v>176070.35</v>
      </c>
      <c r="H172" s="343">
        <v>3000</v>
      </c>
      <c r="I172" s="343">
        <v>49091.18</v>
      </c>
      <c r="J172" s="338"/>
      <c r="K172" s="343">
        <v>0</v>
      </c>
      <c r="L172" s="336"/>
      <c r="M172" s="336"/>
      <c r="N172" s="336"/>
      <c r="O172" s="342">
        <v>2322668.0699999998</v>
      </c>
      <c r="P172" s="344">
        <v>179373.44</v>
      </c>
      <c r="Q172" s="339"/>
      <c r="R172" s="339"/>
      <c r="S172" s="339"/>
      <c r="T172" s="344">
        <v>181545</v>
      </c>
      <c r="U172" s="339"/>
      <c r="V172" s="345">
        <v>211365</v>
      </c>
      <c r="W172" s="340"/>
      <c r="X172" s="340"/>
      <c r="Y172" s="345">
        <v>120107.64</v>
      </c>
      <c r="Z172" s="345">
        <v>45728.62</v>
      </c>
      <c r="AA172" s="340"/>
      <c r="AB172" s="340"/>
      <c r="AC172" s="340"/>
    </row>
    <row r="173" spans="1:29" x14ac:dyDescent="0.2">
      <c r="A173" s="336" t="s">
        <v>2743</v>
      </c>
      <c r="B173" s="341">
        <v>496197.62</v>
      </c>
      <c r="C173" s="341">
        <v>10000</v>
      </c>
      <c r="D173" s="341">
        <v>71873.740000000005</v>
      </c>
      <c r="E173" s="337"/>
      <c r="F173" s="342">
        <v>298265.67</v>
      </c>
      <c r="G173" s="343">
        <v>133907.38</v>
      </c>
      <c r="H173" s="343">
        <v>4000</v>
      </c>
      <c r="I173" s="343">
        <v>111589.66</v>
      </c>
      <c r="J173" s="338"/>
      <c r="K173" s="343">
        <v>22.43</v>
      </c>
      <c r="L173" s="336"/>
      <c r="M173" s="336"/>
      <c r="N173" s="342">
        <v>-0.01</v>
      </c>
      <c r="O173" s="342">
        <v>2694098.62</v>
      </c>
      <c r="P173" s="344">
        <v>236875.3</v>
      </c>
      <c r="Q173" s="344">
        <v>30000</v>
      </c>
      <c r="R173" s="339"/>
      <c r="S173" s="339"/>
      <c r="T173" s="344">
        <v>184765</v>
      </c>
      <c r="U173" s="339"/>
      <c r="V173" s="345">
        <v>274005</v>
      </c>
      <c r="W173" s="340"/>
      <c r="X173" s="340"/>
      <c r="Y173" s="345">
        <v>117805.26</v>
      </c>
      <c r="Z173" s="345">
        <v>11504.63</v>
      </c>
      <c r="AA173" s="340"/>
      <c r="AB173" s="340"/>
      <c r="AC173" s="340"/>
    </row>
    <row r="174" spans="1:29" x14ac:dyDescent="0.2">
      <c r="A174" s="336" t="s">
        <v>2783</v>
      </c>
      <c r="B174" s="341">
        <v>258574.27</v>
      </c>
      <c r="C174" s="341">
        <v>8000</v>
      </c>
      <c r="D174" s="341">
        <v>40241.67</v>
      </c>
      <c r="E174" s="337"/>
      <c r="F174" s="342">
        <v>529972.57999999996</v>
      </c>
      <c r="G174" s="343">
        <v>196903.07</v>
      </c>
      <c r="H174" s="338"/>
      <c r="I174" s="343">
        <v>39400</v>
      </c>
      <c r="J174" s="338"/>
      <c r="K174" s="338"/>
      <c r="L174" s="336"/>
      <c r="M174" s="336"/>
      <c r="N174" s="342">
        <v>-80505.02</v>
      </c>
      <c r="O174" s="342">
        <v>2583594.75</v>
      </c>
      <c r="P174" s="344">
        <v>229423.6</v>
      </c>
      <c r="Q174" s="339"/>
      <c r="R174" s="339"/>
      <c r="S174" s="339"/>
      <c r="T174" s="344">
        <v>74445</v>
      </c>
      <c r="U174" s="339"/>
      <c r="V174" s="345">
        <v>174045</v>
      </c>
      <c r="W174" s="340"/>
      <c r="X174" s="340"/>
      <c r="Y174" s="345">
        <v>94089.81</v>
      </c>
      <c r="Z174" s="345">
        <v>24130.34</v>
      </c>
      <c r="AA174" s="340"/>
      <c r="AB174" s="340"/>
      <c r="AC174" s="340"/>
    </row>
    <row r="175" spans="1:29" x14ac:dyDescent="0.2">
      <c r="A175" s="336" t="s">
        <v>2794</v>
      </c>
      <c r="B175" s="341">
        <v>111761.44</v>
      </c>
      <c r="C175" s="341">
        <v>8000</v>
      </c>
      <c r="D175" s="341">
        <v>40217.75</v>
      </c>
      <c r="E175" s="337"/>
      <c r="F175" s="342">
        <v>1127910.7</v>
      </c>
      <c r="G175" s="343">
        <v>143565.76999999999</v>
      </c>
      <c r="H175" s="343">
        <v>2000</v>
      </c>
      <c r="I175" s="343">
        <v>42569.67</v>
      </c>
      <c r="J175" s="338"/>
      <c r="K175" s="343">
        <v>0</v>
      </c>
      <c r="L175" s="336"/>
      <c r="M175" s="336"/>
      <c r="N175" s="342">
        <v>1394</v>
      </c>
      <c r="O175" s="342">
        <v>2913433.4</v>
      </c>
      <c r="P175" s="344">
        <v>120683.95</v>
      </c>
      <c r="Q175" s="339"/>
      <c r="R175" s="339"/>
      <c r="S175" s="339"/>
      <c r="T175" s="344">
        <v>123354</v>
      </c>
      <c r="U175" s="339"/>
      <c r="V175" s="345">
        <v>177854</v>
      </c>
      <c r="W175" s="340"/>
      <c r="X175" s="340"/>
      <c r="Y175" s="345">
        <v>67957.66</v>
      </c>
      <c r="Z175" s="345">
        <v>31382.54</v>
      </c>
      <c r="AA175" s="340"/>
      <c r="AB175" s="340"/>
      <c r="AC175" s="340"/>
    </row>
    <row r="176" spans="1:29" x14ac:dyDescent="0.2">
      <c r="A176" s="336" t="s">
        <v>17</v>
      </c>
      <c r="B176" s="341">
        <v>928009.69</v>
      </c>
      <c r="C176" s="341">
        <v>120</v>
      </c>
      <c r="D176" s="341">
        <v>910.75</v>
      </c>
      <c r="E176" s="337"/>
      <c r="F176" s="342">
        <v>1016046.81</v>
      </c>
      <c r="G176" s="343">
        <v>468488.11</v>
      </c>
      <c r="H176" s="343">
        <v>6000</v>
      </c>
      <c r="I176" s="343">
        <v>253550.51</v>
      </c>
      <c r="J176" s="338"/>
      <c r="K176" s="343">
        <v>10929.02</v>
      </c>
      <c r="L176" s="336"/>
      <c r="M176" s="336"/>
      <c r="N176" s="336"/>
      <c r="O176" s="342">
        <v>2535471.5499999998</v>
      </c>
      <c r="P176" s="344">
        <v>645351.30000000005</v>
      </c>
      <c r="Q176" s="339"/>
      <c r="R176" s="339"/>
      <c r="S176" s="339"/>
      <c r="T176" s="344">
        <v>336055.8</v>
      </c>
      <c r="U176" s="339"/>
      <c r="V176" s="345">
        <v>481625.8</v>
      </c>
      <c r="W176" s="340"/>
      <c r="X176" s="340"/>
      <c r="Y176" s="345">
        <v>172831.46</v>
      </c>
      <c r="Z176" s="345">
        <v>3767.24</v>
      </c>
      <c r="AA176" s="340"/>
      <c r="AB176" s="340"/>
      <c r="AC176" s="340"/>
    </row>
    <row r="177" spans="1:29" x14ac:dyDescent="0.2">
      <c r="A177" s="336" t="s">
        <v>18</v>
      </c>
      <c r="B177" s="341">
        <v>521970.86</v>
      </c>
      <c r="C177" s="337"/>
      <c r="D177" s="341">
        <v>165735.66</v>
      </c>
      <c r="E177" s="337"/>
      <c r="F177" s="342">
        <v>334410.53999999998</v>
      </c>
      <c r="G177" s="343">
        <v>242918.17</v>
      </c>
      <c r="H177" s="343">
        <v>2500</v>
      </c>
      <c r="I177" s="343">
        <v>52534.65</v>
      </c>
      <c r="J177" s="343">
        <v>1200</v>
      </c>
      <c r="K177" s="338"/>
      <c r="L177" s="336"/>
      <c r="M177" s="336"/>
      <c r="N177" s="342">
        <v>95461.48</v>
      </c>
      <c r="O177" s="342">
        <v>3491897.05</v>
      </c>
      <c r="P177" s="344">
        <v>287919.53999999998</v>
      </c>
      <c r="Q177" s="344">
        <v>600</v>
      </c>
      <c r="R177" s="339"/>
      <c r="S177" s="339"/>
      <c r="T177" s="344">
        <v>265190</v>
      </c>
      <c r="U177" s="344">
        <v>14800</v>
      </c>
      <c r="V177" s="345">
        <v>397958</v>
      </c>
      <c r="W177" s="340"/>
      <c r="X177" s="340"/>
      <c r="Y177" s="345">
        <v>123225.61</v>
      </c>
      <c r="Z177" s="345">
        <v>76028.84</v>
      </c>
      <c r="AA177" s="340"/>
      <c r="AB177" s="340"/>
      <c r="AC177" s="340"/>
    </row>
    <row r="178" spans="1:29" x14ac:dyDescent="0.2">
      <c r="A178" s="336" t="s">
        <v>2744</v>
      </c>
      <c r="B178" s="341">
        <v>485465.69</v>
      </c>
      <c r="C178" s="337"/>
      <c r="D178" s="341">
        <v>249002.97</v>
      </c>
      <c r="E178" s="337"/>
      <c r="F178" s="342">
        <v>7946438.1299999999</v>
      </c>
      <c r="G178" s="343">
        <v>3212831.55</v>
      </c>
      <c r="H178" s="343">
        <v>-1750</v>
      </c>
      <c r="I178" s="343">
        <v>120253.19</v>
      </c>
      <c r="J178" s="338"/>
      <c r="K178" s="343">
        <v>169.47</v>
      </c>
      <c r="L178" s="336"/>
      <c r="M178" s="336"/>
      <c r="N178" s="342">
        <v>1752687.89</v>
      </c>
      <c r="O178" s="342">
        <v>-782242.08</v>
      </c>
      <c r="P178" s="344">
        <v>398555.17</v>
      </c>
      <c r="Q178" s="344">
        <v>177082.03</v>
      </c>
      <c r="R178" s="339"/>
      <c r="S178" s="339"/>
      <c r="T178" s="344">
        <v>311414</v>
      </c>
      <c r="U178" s="339"/>
      <c r="V178" s="345">
        <v>664614</v>
      </c>
      <c r="W178" s="340"/>
      <c r="X178" s="340"/>
      <c r="Y178" s="345">
        <v>185523.61</v>
      </c>
      <c r="Z178" s="345">
        <v>220532.11</v>
      </c>
      <c r="AA178" s="340"/>
      <c r="AB178" s="345">
        <v>6133.33</v>
      </c>
      <c r="AC178" s="340"/>
    </row>
    <row r="179" spans="1:29" x14ac:dyDescent="0.2">
      <c r="A179" s="336" t="s">
        <v>19</v>
      </c>
      <c r="B179" s="341">
        <v>816055</v>
      </c>
      <c r="C179" s="337"/>
      <c r="D179" s="341">
        <v>137306.67000000001</v>
      </c>
      <c r="E179" s="337"/>
      <c r="F179" s="342">
        <v>137795.66</v>
      </c>
      <c r="G179" s="343">
        <v>264081.77</v>
      </c>
      <c r="H179" s="343">
        <v>0</v>
      </c>
      <c r="I179" s="343">
        <v>33998.6</v>
      </c>
      <c r="J179" s="338"/>
      <c r="K179" s="343">
        <v>191.87</v>
      </c>
      <c r="L179" s="342">
        <v>185000</v>
      </c>
      <c r="M179" s="336"/>
      <c r="N179" s="336"/>
      <c r="O179" s="342">
        <v>3101018.9</v>
      </c>
      <c r="P179" s="344">
        <v>418515.48</v>
      </c>
      <c r="Q179" s="339"/>
      <c r="R179" s="339"/>
      <c r="S179" s="339"/>
      <c r="T179" s="339"/>
      <c r="U179" s="339"/>
      <c r="V179" s="345">
        <v>113980</v>
      </c>
      <c r="W179" s="340"/>
      <c r="X179" s="340"/>
      <c r="Y179" s="345">
        <v>136800.69</v>
      </c>
      <c r="Z179" s="345">
        <v>40750.42</v>
      </c>
      <c r="AA179" s="340"/>
      <c r="AB179" s="340"/>
      <c r="AC179" s="340"/>
    </row>
    <row r="180" spans="1:29" x14ac:dyDescent="0.2">
      <c r="A180" s="336" t="s">
        <v>20</v>
      </c>
      <c r="B180" s="341">
        <v>734331.25</v>
      </c>
      <c r="C180" s="341">
        <v>6340</v>
      </c>
      <c r="D180" s="341">
        <v>169770.25</v>
      </c>
      <c r="E180" s="337"/>
      <c r="F180" s="342">
        <v>274411.84999999998</v>
      </c>
      <c r="G180" s="343">
        <v>710877.87</v>
      </c>
      <c r="H180" s="338"/>
      <c r="I180" s="343">
        <v>413.11</v>
      </c>
      <c r="J180" s="343">
        <v>74960</v>
      </c>
      <c r="K180" s="343">
        <v>-6</v>
      </c>
      <c r="L180" s="336"/>
      <c r="M180" s="336"/>
      <c r="N180" s="342">
        <v>110618.3</v>
      </c>
      <c r="O180" s="342">
        <v>254405.43</v>
      </c>
      <c r="P180" s="344">
        <v>306542.21999999997</v>
      </c>
      <c r="Q180" s="339"/>
      <c r="R180" s="339"/>
      <c r="S180" s="339"/>
      <c r="T180" s="344">
        <v>305491.83</v>
      </c>
      <c r="U180" s="339"/>
      <c r="V180" s="345">
        <v>367869.83</v>
      </c>
      <c r="W180" s="340"/>
      <c r="X180" s="340"/>
      <c r="Y180" s="345">
        <v>143156.57999999999</v>
      </c>
      <c r="Z180" s="345">
        <v>87010.4</v>
      </c>
      <c r="AA180" s="340"/>
      <c r="AB180" s="340"/>
      <c r="AC180" s="340"/>
    </row>
    <row r="181" spans="1:29" x14ac:dyDescent="0.2">
      <c r="A181" s="336" t="s">
        <v>21</v>
      </c>
      <c r="B181" s="341">
        <v>834279.99</v>
      </c>
      <c r="C181" s="337"/>
      <c r="D181" s="341">
        <v>170463.5</v>
      </c>
      <c r="E181" s="337"/>
      <c r="F181" s="342">
        <v>36208.47</v>
      </c>
      <c r="G181" s="343">
        <v>617191.36</v>
      </c>
      <c r="H181" s="343">
        <v>12100</v>
      </c>
      <c r="I181" s="343">
        <v>5219</v>
      </c>
      <c r="J181" s="343">
        <v>210360</v>
      </c>
      <c r="K181" s="343">
        <v>50000</v>
      </c>
      <c r="L181" s="336"/>
      <c r="M181" s="336"/>
      <c r="N181" s="342">
        <v>-413872.05</v>
      </c>
      <c r="O181" s="342">
        <v>4470863.96</v>
      </c>
      <c r="P181" s="344">
        <v>438811.99</v>
      </c>
      <c r="Q181" s="339"/>
      <c r="R181" s="339"/>
      <c r="S181" s="339"/>
      <c r="T181" s="344">
        <v>408466.4</v>
      </c>
      <c r="U181" s="344">
        <v>23600</v>
      </c>
      <c r="V181" s="345">
        <v>526170.4</v>
      </c>
      <c r="W181" s="340"/>
      <c r="X181" s="340"/>
      <c r="Y181" s="345">
        <v>113030.85</v>
      </c>
      <c r="Z181" s="345">
        <v>159257.48000000001</v>
      </c>
      <c r="AA181" s="340"/>
      <c r="AB181" s="340"/>
      <c r="AC181" s="340"/>
    </row>
    <row r="182" spans="1:29" x14ac:dyDescent="0.2">
      <c r="A182" s="336" t="s">
        <v>22</v>
      </c>
      <c r="B182" s="341">
        <v>961724.63</v>
      </c>
      <c r="C182" s="337"/>
      <c r="D182" s="341">
        <v>126638.64</v>
      </c>
      <c r="E182" s="337"/>
      <c r="F182" s="342">
        <v>46725.95</v>
      </c>
      <c r="G182" s="343">
        <v>1269971.03</v>
      </c>
      <c r="H182" s="343">
        <v>21759.3</v>
      </c>
      <c r="I182" s="343">
        <v>50774.69</v>
      </c>
      <c r="J182" s="338"/>
      <c r="K182" s="338"/>
      <c r="L182" s="336"/>
      <c r="M182" s="336"/>
      <c r="N182" s="342">
        <v>-788574.93</v>
      </c>
      <c r="O182" s="342">
        <v>1315785.06</v>
      </c>
      <c r="P182" s="344">
        <v>334349.09000000003</v>
      </c>
      <c r="Q182" s="339"/>
      <c r="R182" s="339"/>
      <c r="S182" s="339"/>
      <c r="T182" s="344">
        <v>431398.40000000002</v>
      </c>
      <c r="U182" s="344">
        <v>17600</v>
      </c>
      <c r="V182" s="345">
        <v>546058.4</v>
      </c>
      <c r="W182" s="340"/>
      <c r="X182" s="340"/>
      <c r="Y182" s="345">
        <v>140813.76999999999</v>
      </c>
      <c r="Z182" s="345">
        <v>-1454287.8</v>
      </c>
      <c r="AA182" s="340"/>
      <c r="AB182" s="340"/>
      <c r="AC182" s="340"/>
    </row>
    <row r="183" spans="1:29" x14ac:dyDescent="0.2">
      <c r="A183" s="336" t="s">
        <v>23</v>
      </c>
      <c r="B183" s="341">
        <v>884138.62</v>
      </c>
      <c r="C183" s="341">
        <v>6000</v>
      </c>
      <c r="D183" s="341">
        <v>234880.41</v>
      </c>
      <c r="E183" s="337"/>
      <c r="F183" s="342">
        <v>835107.59</v>
      </c>
      <c r="G183" s="343">
        <v>400219.15</v>
      </c>
      <c r="H183" s="343">
        <v>1500</v>
      </c>
      <c r="I183" s="343">
        <v>50471.66</v>
      </c>
      <c r="J183" s="343">
        <v>24335</v>
      </c>
      <c r="K183" s="343">
        <v>0</v>
      </c>
      <c r="L183" s="336"/>
      <c r="M183" s="336"/>
      <c r="N183" s="342">
        <v>142193.93</v>
      </c>
      <c r="O183" s="342">
        <v>1137972.49</v>
      </c>
      <c r="P183" s="344">
        <v>322878.8</v>
      </c>
      <c r="Q183" s="339"/>
      <c r="R183" s="339"/>
      <c r="S183" s="339"/>
      <c r="T183" s="344">
        <v>319700.2</v>
      </c>
      <c r="U183" s="344">
        <v>13000</v>
      </c>
      <c r="V183" s="345">
        <v>463108.2</v>
      </c>
      <c r="W183" s="340"/>
      <c r="X183" s="340"/>
      <c r="Y183" s="345">
        <v>246960.57</v>
      </c>
      <c r="Z183" s="345">
        <v>47418.8</v>
      </c>
      <c r="AA183" s="340"/>
      <c r="AB183" s="340"/>
      <c r="AC183" s="340"/>
    </row>
    <row r="184" spans="1:29" x14ac:dyDescent="0.2">
      <c r="A184" s="336" t="s">
        <v>24</v>
      </c>
      <c r="B184" s="341">
        <v>1685466.18</v>
      </c>
      <c r="C184" s="341">
        <v>7490</v>
      </c>
      <c r="D184" s="341">
        <v>159121.62</v>
      </c>
      <c r="E184" s="337"/>
      <c r="F184" s="342">
        <v>1866808.74</v>
      </c>
      <c r="G184" s="343">
        <v>586631.31999999995</v>
      </c>
      <c r="H184" s="343">
        <v>5250</v>
      </c>
      <c r="I184" s="343">
        <v>89603.7</v>
      </c>
      <c r="J184" s="343">
        <v>16500</v>
      </c>
      <c r="K184" s="343">
        <v>555.1</v>
      </c>
      <c r="L184" s="336"/>
      <c r="M184" s="336"/>
      <c r="N184" s="342">
        <v>1252</v>
      </c>
      <c r="O184" s="342">
        <v>1899168.01</v>
      </c>
      <c r="P184" s="344">
        <v>591965.66</v>
      </c>
      <c r="Q184" s="339"/>
      <c r="R184" s="339"/>
      <c r="S184" s="339"/>
      <c r="T184" s="344">
        <v>232469.2</v>
      </c>
      <c r="U184" s="339"/>
      <c r="V184" s="345">
        <v>431323.2</v>
      </c>
      <c r="W184" s="340"/>
      <c r="X184" s="340"/>
      <c r="Y184" s="345">
        <v>206968.14</v>
      </c>
      <c r="Z184" s="345">
        <v>68807.039999999994</v>
      </c>
      <c r="AA184" s="340"/>
      <c r="AB184" s="340"/>
      <c r="AC184" s="340"/>
    </row>
    <row r="185" spans="1:29" x14ac:dyDescent="0.2">
      <c r="A185" s="336" t="s">
        <v>25</v>
      </c>
      <c r="B185" s="341">
        <v>304451.92</v>
      </c>
      <c r="C185" s="337"/>
      <c r="D185" s="341">
        <v>213111.56</v>
      </c>
      <c r="E185" s="337"/>
      <c r="F185" s="342">
        <v>1641664.94</v>
      </c>
      <c r="G185" s="343">
        <v>213253.93</v>
      </c>
      <c r="H185" s="343">
        <v>6000</v>
      </c>
      <c r="I185" s="343">
        <v>51351.57</v>
      </c>
      <c r="J185" s="338"/>
      <c r="K185" s="343">
        <v>16000</v>
      </c>
      <c r="L185" s="336"/>
      <c r="M185" s="336"/>
      <c r="N185" s="342">
        <v>99939.94</v>
      </c>
      <c r="O185" s="342">
        <v>4128965.53</v>
      </c>
      <c r="P185" s="344">
        <v>249600.94</v>
      </c>
      <c r="Q185" s="339"/>
      <c r="R185" s="339"/>
      <c r="S185" s="339"/>
      <c r="T185" s="344">
        <v>167972</v>
      </c>
      <c r="U185" s="344">
        <v>14200</v>
      </c>
      <c r="V185" s="345">
        <v>289344</v>
      </c>
      <c r="W185" s="340"/>
      <c r="X185" s="340"/>
      <c r="Y185" s="345">
        <v>113427.99</v>
      </c>
      <c r="Z185" s="345">
        <v>46069.82</v>
      </c>
      <c r="AA185" s="340"/>
      <c r="AB185" s="340"/>
      <c r="AC185" s="340"/>
    </row>
    <row r="186" spans="1:29" x14ac:dyDescent="0.2">
      <c r="A186" s="336" t="s">
        <v>26</v>
      </c>
      <c r="B186" s="341">
        <v>616713.19999999995</v>
      </c>
      <c r="C186" s="341">
        <v>6980</v>
      </c>
      <c r="D186" s="341">
        <v>162167.19</v>
      </c>
      <c r="E186" s="337"/>
      <c r="F186" s="342">
        <v>130330.27</v>
      </c>
      <c r="G186" s="343">
        <v>314147.31</v>
      </c>
      <c r="H186" s="343">
        <v>0</v>
      </c>
      <c r="I186" s="343">
        <v>56337.3</v>
      </c>
      <c r="J186" s="343">
        <v>14100</v>
      </c>
      <c r="K186" s="338"/>
      <c r="L186" s="342">
        <v>29800</v>
      </c>
      <c r="M186" s="336"/>
      <c r="N186" s="342">
        <v>-156588.69</v>
      </c>
      <c r="O186" s="342">
        <v>1898710.57</v>
      </c>
      <c r="P186" s="344">
        <v>269980.82</v>
      </c>
      <c r="Q186" s="339"/>
      <c r="R186" s="339"/>
      <c r="S186" s="339"/>
      <c r="T186" s="344">
        <v>350702.6</v>
      </c>
      <c r="U186" s="344">
        <v>12000</v>
      </c>
      <c r="V186" s="345">
        <v>477372.6</v>
      </c>
      <c r="W186" s="340"/>
      <c r="X186" s="340"/>
      <c r="Y186" s="345">
        <v>156849.20000000001</v>
      </c>
      <c r="Z186" s="345">
        <v>20949.88</v>
      </c>
      <c r="AA186" s="340"/>
      <c r="AB186" s="340"/>
      <c r="AC186" s="340"/>
    </row>
    <row r="187" spans="1:29" x14ac:dyDescent="0.2">
      <c r="A187" s="336" t="s">
        <v>27</v>
      </c>
      <c r="B187" s="341">
        <v>587111.35</v>
      </c>
      <c r="C187" s="341">
        <v>6340</v>
      </c>
      <c r="D187" s="341">
        <v>135233.98000000001</v>
      </c>
      <c r="E187" s="337"/>
      <c r="F187" s="342">
        <v>463134.48</v>
      </c>
      <c r="G187" s="343">
        <v>518085.82</v>
      </c>
      <c r="H187" s="343">
        <v>6000</v>
      </c>
      <c r="I187" s="343">
        <v>37648</v>
      </c>
      <c r="J187" s="343">
        <v>38700</v>
      </c>
      <c r="K187" s="338"/>
      <c r="L187" s="336"/>
      <c r="M187" s="336"/>
      <c r="N187" s="342">
        <v>72832.47</v>
      </c>
      <c r="O187" s="342">
        <v>2242933.0699999998</v>
      </c>
      <c r="P187" s="344">
        <v>235934.62</v>
      </c>
      <c r="Q187" s="339"/>
      <c r="R187" s="339"/>
      <c r="S187" s="339"/>
      <c r="T187" s="344">
        <v>354895.4</v>
      </c>
      <c r="U187" s="344">
        <v>12000</v>
      </c>
      <c r="V187" s="345">
        <v>470213.4</v>
      </c>
      <c r="W187" s="340"/>
      <c r="X187" s="340"/>
      <c r="Y187" s="345">
        <v>102972.8</v>
      </c>
      <c r="Z187" s="345">
        <v>38910.14</v>
      </c>
      <c r="AA187" s="340"/>
      <c r="AB187" s="340"/>
      <c r="AC187" s="340"/>
    </row>
    <row r="188" spans="1:29" x14ac:dyDescent="0.2">
      <c r="A188" s="336" t="s">
        <v>2786</v>
      </c>
      <c r="B188" s="341">
        <v>168322.96</v>
      </c>
      <c r="C188" s="341">
        <v>6340</v>
      </c>
      <c r="D188" s="341">
        <v>103486.76</v>
      </c>
      <c r="E188" s="337"/>
      <c r="F188" s="342">
        <v>711523.15</v>
      </c>
      <c r="G188" s="343">
        <v>303855.06</v>
      </c>
      <c r="H188" s="343">
        <v>6400</v>
      </c>
      <c r="I188" s="343">
        <v>94741</v>
      </c>
      <c r="J188" s="338"/>
      <c r="K188" s="343">
        <v>86026</v>
      </c>
      <c r="L188" s="336"/>
      <c r="M188" s="336"/>
      <c r="N188" s="342">
        <v>59783.95</v>
      </c>
      <c r="O188" s="342">
        <v>3605471.06</v>
      </c>
      <c r="P188" s="344">
        <v>234634.3</v>
      </c>
      <c r="Q188" s="339"/>
      <c r="R188" s="339"/>
      <c r="S188" s="339"/>
      <c r="T188" s="344">
        <v>221940</v>
      </c>
      <c r="U188" s="339"/>
      <c r="V188" s="345">
        <v>350276</v>
      </c>
      <c r="W188" s="340"/>
      <c r="X188" s="340"/>
      <c r="Y188" s="345">
        <v>86973.35</v>
      </c>
      <c r="Z188" s="345">
        <v>56961.599999999999</v>
      </c>
      <c r="AA188" s="340"/>
      <c r="AB188" s="340"/>
      <c r="AC188" s="340"/>
    </row>
    <row r="189" spans="1:29" x14ac:dyDescent="0.2">
      <c r="A189" s="336" t="s">
        <v>28</v>
      </c>
      <c r="B189" s="341">
        <v>1204229.31</v>
      </c>
      <c r="C189" s="341">
        <v>2000</v>
      </c>
      <c r="D189" s="341">
        <v>307273.06</v>
      </c>
      <c r="E189" s="337"/>
      <c r="F189" s="342">
        <v>1857428.3</v>
      </c>
      <c r="G189" s="343">
        <v>323064.71000000002</v>
      </c>
      <c r="H189" s="343">
        <v>15333</v>
      </c>
      <c r="I189" s="343">
        <v>48420.05</v>
      </c>
      <c r="J189" s="338"/>
      <c r="K189" s="343">
        <v>162.06</v>
      </c>
      <c r="L189" s="336"/>
      <c r="M189" s="336"/>
      <c r="N189" s="342">
        <v>113123.39</v>
      </c>
      <c r="O189" s="342">
        <v>3600900</v>
      </c>
      <c r="P189" s="344">
        <v>235210.66</v>
      </c>
      <c r="Q189" s="339"/>
      <c r="R189" s="339"/>
      <c r="S189" s="339"/>
      <c r="T189" s="344">
        <v>273154.40000000002</v>
      </c>
      <c r="U189" s="344">
        <v>15200</v>
      </c>
      <c r="V189" s="345">
        <v>387322.4</v>
      </c>
      <c r="W189" s="340"/>
      <c r="X189" s="340"/>
      <c r="Y189" s="345">
        <v>155953.47</v>
      </c>
      <c r="Z189" s="345">
        <v>78942.92</v>
      </c>
      <c r="AA189" s="340"/>
      <c r="AB189" s="340"/>
      <c r="AC189" s="340"/>
    </row>
    <row r="190" spans="1:29" x14ac:dyDescent="0.2">
      <c r="A190" s="336" t="s">
        <v>2745</v>
      </c>
      <c r="B190" s="341">
        <v>268350.84000000003</v>
      </c>
      <c r="C190" s="341">
        <v>36640</v>
      </c>
      <c r="D190" s="341">
        <v>116779.44</v>
      </c>
      <c r="E190" s="337"/>
      <c r="F190" s="342">
        <v>632108.25</v>
      </c>
      <c r="G190" s="343">
        <v>71606.91</v>
      </c>
      <c r="H190" s="338"/>
      <c r="I190" s="343">
        <v>13929.85</v>
      </c>
      <c r="J190" s="338"/>
      <c r="K190" s="343">
        <v>3750</v>
      </c>
      <c r="L190" s="336"/>
      <c r="M190" s="336"/>
      <c r="N190" s="342">
        <v>72312.320000000007</v>
      </c>
      <c r="O190" s="342">
        <v>2938659.03</v>
      </c>
      <c r="P190" s="344">
        <v>43298.98</v>
      </c>
      <c r="Q190" s="339"/>
      <c r="R190" s="339"/>
      <c r="S190" s="339"/>
      <c r="T190" s="344">
        <v>292144</v>
      </c>
      <c r="U190" s="339"/>
      <c r="V190" s="345">
        <v>355262</v>
      </c>
      <c r="W190" s="340"/>
      <c r="X190" s="340"/>
      <c r="Y190" s="345">
        <v>66360.39</v>
      </c>
      <c r="Z190" s="345">
        <v>18332.82</v>
      </c>
      <c r="AA190" s="340"/>
      <c r="AB190" s="340"/>
      <c r="AC190" s="340"/>
    </row>
    <row r="191" spans="1:29" x14ac:dyDescent="0.2">
      <c r="A191" s="336" t="s">
        <v>2746</v>
      </c>
      <c r="B191" s="341">
        <v>100910.48</v>
      </c>
      <c r="C191" s="341">
        <v>3040</v>
      </c>
      <c r="D191" s="341">
        <v>397050.27</v>
      </c>
      <c r="E191" s="337"/>
      <c r="F191" s="342">
        <v>1774557.84</v>
      </c>
      <c r="G191" s="343">
        <v>618579.14</v>
      </c>
      <c r="H191" s="343">
        <v>0</v>
      </c>
      <c r="I191" s="343">
        <v>14395.61</v>
      </c>
      <c r="J191" s="338"/>
      <c r="K191" s="343">
        <v>-3644.36</v>
      </c>
      <c r="L191" s="336"/>
      <c r="M191" s="336"/>
      <c r="N191" s="342">
        <v>19900</v>
      </c>
      <c r="O191" s="342">
        <v>578789.84</v>
      </c>
      <c r="P191" s="344">
        <v>37027.99</v>
      </c>
      <c r="Q191" s="339"/>
      <c r="R191" s="339"/>
      <c r="S191" s="339"/>
      <c r="T191" s="344">
        <v>274288</v>
      </c>
      <c r="U191" s="344">
        <v>187000</v>
      </c>
      <c r="V191" s="345">
        <v>346728</v>
      </c>
      <c r="W191" s="340"/>
      <c r="X191" s="340"/>
      <c r="Y191" s="345">
        <v>78040.960000000006</v>
      </c>
      <c r="Z191" s="345">
        <v>5021.32</v>
      </c>
      <c r="AA191" s="340"/>
      <c r="AB191" s="340"/>
      <c r="AC191" s="340"/>
    </row>
    <row r="192" spans="1:29" x14ac:dyDescent="0.2">
      <c r="A192" s="336" t="s">
        <v>2747</v>
      </c>
      <c r="B192" s="341">
        <v>287015.26</v>
      </c>
      <c r="C192" s="341">
        <v>3040</v>
      </c>
      <c r="D192" s="341">
        <v>99001.54</v>
      </c>
      <c r="E192" s="337"/>
      <c r="F192" s="342">
        <v>2400839.5299999998</v>
      </c>
      <c r="G192" s="343">
        <v>226020.43</v>
      </c>
      <c r="H192" s="343">
        <v>0</v>
      </c>
      <c r="I192" s="343">
        <v>27027</v>
      </c>
      <c r="J192" s="338"/>
      <c r="K192" s="343">
        <v>1502.36</v>
      </c>
      <c r="L192" s="336"/>
      <c r="M192" s="336"/>
      <c r="N192" s="342">
        <v>-1200</v>
      </c>
      <c r="O192" s="342">
        <v>2920045.89</v>
      </c>
      <c r="P192" s="344">
        <v>239783.28</v>
      </c>
      <c r="Q192" s="339"/>
      <c r="R192" s="339"/>
      <c r="S192" s="339"/>
      <c r="T192" s="344">
        <v>284032</v>
      </c>
      <c r="U192" s="344">
        <v>201500</v>
      </c>
      <c r="V192" s="345">
        <v>403772</v>
      </c>
      <c r="W192" s="340"/>
      <c r="X192" s="345">
        <v>640</v>
      </c>
      <c r="Y192" s="345">
        <v>115396.91</v>
      </c>
      <c r="Z192" s="345">
        <v>63535.48</v>
      </c>
      <c r="AA192" s="340"/>
      <c r="AB192" s="340"/>
      <c r="AC192" s="340"/>
    </row>
    <row r="193" spans="1:29" x14ac:dyDescent="0.2">
      <c r="A193" s="336" t="s">
        <v>2748</v>
      </c>
      <c r="B193" s="341">
        <v>223296.43</v>
      </c>
      <c r="C193" s="341">
        <v>6080</v>
      </c>
      <c r="D193" s="341">
        <v>85859.08</v>
      </c>
      <c r="E193" s="337"/>
      <c r="F193" s="342">
        <v>432830.57</v>
      </c>
      <c r="G193" s="343">
        <v>362891.72</v>
      </c>
      <c r="H193" s="343">
        <v>0</v>
      </c>
      <c r="I193" s="343">
        <v>22100</v>
      </c>
      <c r="J193" s="338"/>
      <c r="K193" s="338"/>
      <c r="L193" s="336"/>
      <c r="M193" s="336"/>
      <c r="N193" s="342">
        <v>48312.09</v>
      </c>
      <c r="O193" s="342">
        <v>2662416.9900000002</v>
      </c>
      <c r="P193" s="344">
        <v>31886.27</v>
      </c>
      <c r="Q193" s="339"/>
      <c r="R193" s="339"/>
      <c r="S193" s="339"/>
      <c r="T193" s="344">
        <v>160440</v>
      </c>
      <c r="U193" s="344">
        <v>3000</v>
      </c>
      <c r="V193" s="345">
        <v>235068</v>
      </c>
      <c r="W193" s="340"/>
      <c r="X193" s="340"/>
      <c r="Y193" s="345">
        <v>88773.48</v>
      </c>
      <c r="Z193" s="345">
        <v>32598.240000000002</v>
      </c>
      <c r="AA193" s="340"/>
      <c r="AB193" s="340"/>
      <c r="AC193" s="345">
        <v>3510</v>
      </c>
    </row>
    <row r="194" spans="1:29" x14ac:dyDescent="0.2">
      <c r="A194" s="336" t="s">
        <v>2749</v>
      </c>
      <c r="B194" s="341">
        <v>612659.31999999995</v>
      </c>
      <c r="C194" s="341">
        <v>8924</v>
      </c>
      <c r="D194" s="341">
        <v>46320.13</v>
      </c>
      <c r="E194" s="337"/>
      <c r="F194" s="342">
        <v>169740.65</v>
      </c>
      <c r="G194" s="343">
        <v>258469.42</v>
      </c>
      <c r="H194" s="343">
        <v>0</v>
      </c>
      <c r="I194" s="343">
        <v>15000</v>
      </c>
      <c r="J194" s="338"/>
      <c r="K194" s="343">
        <v>-4.9000000000000004</v>
      </c>
      <c r="L194" s="336"/>
      <c r="M194" s="342">
        <v>18000</v>
      </c>
      <c r="N194" s="342">
        <v>354</v>
      </c>
      <c r="O194" s="342">
        <v>2577037.9500000002</v>
      </c>
      <c r="P194" s="344">
        <v>20021.490000000002</v>
      </c>
      <c r="Q194" s="339"/>
      <c r="R194" s="339"/>
      <c r="S194" s="339"/>
      <c r="T194" s="344">
        <v>93016</v>
      </c>
      <c r="U194" s="344">
        <v>1500</v>
      </c>
      <c r="V194" s="345">
        <v>151786</v>
      </c>
      <c r="W194" s="340"/>
      <c r="X194" s="340"/>
      <c r="Y194" s="345">
        <v>59562.2</v>
      </c>
      <c r="Z194" s="345">
        <v>33334.86</v>
      </c>
      <c r="AA194" s="340"/>
      <c r="AB194" s="340"/>
      <c r="AC194" s="340"/>
    </row>
    <row r="195" spans="1:29" x14ac:dyDescent="0.2">
      <c r="A195" s="336" t="s">
        <v>2750</v>
      </c>
      <c r="B195" s="341">
        <v>889295.84</v>
      </c>
      <c r="C195" s="341">
        <v>8596</v>
      </c>
      <c r="D195" s="341">
        <v>122361.32</v>
      </c>
      <c r="E195" s="337"/>
      <c r="F195" s="342">
        <v>607552.59</v>
      </c>
      <c r="G195" s="343">
        <v>530195.16</v>
      </c>
      <c r="H195" s="338"/>
      <c r="I195" s="343">
        <v>23400</v>
      </c>
      <c r="J195" s="338"/>
      <c r="K195" s="343">
        <v>55705.15</v>
      </c>
      <c r="L195" s="336"/>
      <c r="M195" s="336"/>
      <c r="N195" s="336"/>
      <c r="O195" s="342">
        <v>2987149.95</v>
      </c>
      <c r="P195" s="344">
        <v>98354</v>
      </c>
      <c r="Q195" s="339"/>
      <c r="R195" s="339"/>
      <c r="S195" s="339"/>
      <c r="T195" s="344">
        <v>141020</v>
      </c>
      <c r="U195" s="339"/>
      <c r="V195" s="345">
        <v>235780</v>
      </c>
      <c r="W195" s="340"/>
      <c r="X195" s="340"/>
      <c r="Y195" s="345">
        <v>124082.8</v>
      </c>
      <c r="Z195" s="345">
        <v>60271.199999999997</v>
      </c>
      <c r="AA195" s="340"/>
      <c r="AB195" s="340"/>
      <c r="AC195" s="340"/>
    </row>
    <row r="196" spans="1:29" x14ac:dyDescent="0.2">
      <c r="A196" s="336" t="s">
        <v>2751</v>
      </c>
      <c r="B196" s="341">
        <v>549768.97</v>
      </c>
      <c r="C196" s="341">
        <v>8816</v>
      </c>
      <c r="D196" s="341">
        <v>152746.48000000001</v>
      </c>
      <c r="E196" s="337"/>
      <c r="F196" s="342">
        <v>3288320.17</v>
      </c>
      <c r="G196" s="343">
        <v>415209.88</v>
      </c>
      <c r="H196" s="343">
        <v>0</v>
      </c>
      <c r="I196" s="343">
        <v>0</v>
      </c>
      <c r="J196" s="338"/>
      <c r="K196" s="343">
        <v>1431.86</v>
      </c>
      <c r="L196" s="336"/>
      <c r="M196" s="336"/>
      <c r="N196" s="342">
        <v>-32400</v>
      </c>
      <c r="O196" s="342">
        <v>2987149.95</v>
      </c>
      <c r="P196" s="344">
        <v>10823.65</v>
      </c>
      <c r="Q196" s="339"/>
      <c r="R196" s="339"/>
      <c r="S196" s="339"/>
      <c r="T196" s="344">
        <v>348400</v>
      </c>
      <c r="U196" s="344">
        <v>90</v>
      </c>
      <c r="V196" s="345">
        <v>391656</v>
      </c>
      <c r="W196" s="340"/>
      <c r="X196" s="340"/>
      <c r="Y196" s="345">
        <v>102524.52</v>
      </c>
      <c r="Z196" s="345">
        <v>1181.18</v>
      </c>
      <c r="AA196" s="340"/>
      <c r="AB196" s="340"/>
      <c r="AC196" s="340"/>
    </row>
    <row r="197" spans="1:29" x14ac:dyDescent="0.2">
      <c r="A197" s="336" t="s">
        <v>2752</v>
      </c>
      <c r="B197" s="341">
        <v>657595.28</v>
      </c>
      <c r="C197" s="341">
        <v>0</v>
      </c>
      <c r="D197" s="341">
        <v>73525.86</v>
      </c>
      <c r="E197" s="337"/>
      <c r="F197" s="342">
        <v>616617.26</v>
      </c>
      <c r="G197" s="343">
        <v>165695.07</v>
      </c>
      <c r="H197" s="343">
        <v>0</v>
      </c>
      <c r="I197" s="343">
        <v>33382</v>
      </c>
      <c r="J197" s="338"/>
      <c r="K197" s="338"/>
      <c r="L197" s="336"/>
      <c r="M197" s="336"/>
      <c r="N197" s="336"/>
      <c r="O197" s="342">
        <v>2090614.96</v>
      </c>
      <c r="P197" s="344">
        <v>71794.61</v>
      </c>
      <c r="Q197" s="339"/>
      <c r="R197" s="339"/>
      <c r="S197" s="339"/>
      <c r="T197" s="344">
        <v>270775</v>
      </c>
      <c r="U197" s="339"/>
      <c r="V197" s="345">
        <v>345495</v>
      </c>
      <c r="W197" s="340"/>
      <c r="X197" s="340"/>
      <c r="Y197" s="345">
        <v>92964.09</v>
      </c>
      <c r="Z197" s="345">
        <v>33120.519999999997</v>
      </c>
      <c r="AA197" s="340"/>
      <c r="AB197" s="340"/>
      <c r="AC197" s="340"/>
    </row>
    <row r="198" spans="1:29" x14ac:dyDescent="0.2">
      <c r="A198" s="336" t="s">
        <v>2753</v>
      </c>
      <c r="B198" s="341">
        <v>488265.1</v>
      </c>
      <c r="C198" s="341">
        <v>12500</v>
      </c>
      <c r="D198" s="341">
        <v>87841.11</v>
      </c>
      <c r="E198" s="337"/>
      <c r="F198" s="342">
        <v>574671.49</v>
      </c>
      <c r="G198" s="343">
        <v>592382.23</v>
      </c>
      <c r="H198" s="338"/>
      <c r="I198" s="343">
        <v>78050</v>
      </c>
      <c r="J198" s="338"/>
      <c r="K198" s="343">
        <v>65.42</v>
      </c>
      <c r="L198" s="336"/>
      <c r="M198" s="336"/>
      <c r="N198" s="336"/>
      <c r="O198" s="342">
        <v>433496.95</v>
      </c>
      <c r="P198" s="344">
        <v>141516.6</v>
      </c>
      <c r="Q198" s="339"/>
      <c r="R198" s="339"/>
      <c r="S198" s="339"/>
      <c r="T198" s="344">
        <v>274440</v>
      </c>
      <c r="U198" s="339"/>
      <c r="V198" s="345">
        <v>347820</v>
      </c>
      <c r="W198" s="340"/>
      <c r="X198" s="340"/>
      <c r="Y198" s="345">
        <v>139344.16</v>
      </c>
      <c r="Z198" s="345">
        <v>37637.19</v>
      </c>
      <c r="AA198" s="340"/>
      <c r="AB198" s="340"/>
      <c r="AC198" s="340"/>
    </row>
    <row r="199" spans="1:29" x14ac:dyDescent="0.2">
      <c r="A199" s="336" t="s">
        <v>2754</v>
      </c>
      <c r="B199" s="341">
        <v>880897.63</v>
      </c>
      <c r="C199" s="341">
        <v>4000</v>
      </c>
      <c r="D199" s="341">
        <v>44553.74</v>
      </c>
      <c r="E199" s="337"/>
      <c r="F199" s="342">
        <v>568074.19999999995</v>
      </c>
      <c r="G199" s="343">
        <v>-1320739.42</v>
      </c>
      <c r="H199" s="343">
        <v>52500</v>
      </c>
      <c r="I199" s="343">
        <v>163730.65</v>
      </c>
      <c r="J199" s="343">
        <v>7640</v>
      </c>
      <c r="K199" s="338"/>
      <c r="L199" s="336"/>
      <c r="M199" s="342">
        <v>-8100056.1100000003</v>
      </c>
      <c r="N199" s="342">
        <v>6368795.1600000001</v>
      </c>
      <c r="O199" s="342">
        <v>4047651.72</v>
      </c>
      <c r="P199" s="344">
        <v>227377.17</v>
      </c>
      <c r="Q199" s="344">
        <v>65000</v>
      </c>
      <c r="R199" s="339"/>
      <c r="S199" s="339"/>
      <c r="T199" s="344">
        <v>266480</v>
      </c>
      <c r="U199" s="339"/>
      <c r="V199" s="345">
        <v>321460</v>
      </c>
      <c r="W199" s="340"/>
      <c r="X199" s="340"/>
      <c r="Y199" s="345">
        <v>161305.94</v>
      </c>
      <c r="Z199" s="345">
        <v>467979.12</v>
      </c>
      <c r="AA199" s="340"/>
      <c r="AB199" s="340"/>
      <c r="AC199" s="340"/>
    </row>
    <row r="200" spans="1:29" x14ac:dyDescent="0.2">
      <c r="A200" s="336" t="s">
        <v>2755</v>
      </c>
      <c r="B200" s="341">
        <v>596290.12</v>
      </c>
      <c r="C200" s="341">
        <v>6780</v>
      </c>
      <c r="D200" s="341">
        <v>35548.980000000003</v>
      </c>
      <c r="E200" s="337"/>
      <c r="F200" s="342">
        <v>748521.37</v>
      </c>
      <c r="G200" s="343">
        <v>251425.17</v>
      </c>
      <c r="H200" s="343">
        <v>3500</v>
      </c>
      <c r="I200" s="343">
        <v>99350.73</v>
      </c>
      <c r="J200" s="338"/>
      <c r="K200" s="338"/>
      <c r="L200" s="336"/>
      <c r="M200" s="342">
        <v>327749.2</v>
      </c>
      <c r="N200" s="342">
        <v>548172.61</v>
      </c>
      <c r="O200" s="342">
        <v>769808.6</v>
      </c>
      <c r="P200" s="344">
        <v>128414.87</v>
      </c>
      <c r="Q200" s="339"/>
      <c r="R200" s="339"/>
      <c r="S200" s="339"/>
      <c r="T200" s="344">
        <v>158119.5</v>
      </c>
      <c r="U200" s="339"/>
      <c r="V200" s="345">
        <v>189499.5</v>
      </c>
      <c r="W200" s="340"/>
      <c r="X200" s="340"/>
      <c r="Y200" s="345">
        <v>94715.32</v>
      </c>
      <c r="Z200" s="345">
        <v>30074.68</v>
      </c>
      <c r="AA200" s="340"/>
      <c r="AB200" s="340"/>
      <c r="AC200" s="340"/>
    </row>
    <row r="201" spans="1:29" x14ac:dyDescent="0.2">
      <c r="A201" s="336" t="s">
        <v>2756</v>
      </c>
      <c r="B201" s="341">
        <v>256435.75</v>
      </c>
      <c r="C201" s="341">
        <v>7760</v>
      </c>
      <c r="D201" s="341">
        <v>73913.23</v>
      </c>
      <c r="E201" s="337"/>
      <c r="F201" s="342">
        <v>914375.74</v>
      </c>
      <c r="G201" s="343">
        <v>144608.67000000001</v>
      </c>
      <c r="H201" s="343">
        <v>13000</v>
      </c>
      <c r="I201" s="343">
        <v>22950</v>
      </c>
      <c r="J201" s="343">
        <v>57679</v>
      </c>
      <c r="K201" s="338"/>
      <c r="L201" s="336"/>
      <c r="M201" s="336"/>
      <c r="N201" s="336"/>
      <c r="O201" s="342">
        <v>1268762.8700000001</v>
      </c>
      <c r="P201" s="344">
        <v>291148.21000000002</v>
      </c>
      <c r="Q201" s="339"/>
      <c r="R201" s="339"/>
      <c r="S201" s="339"/>
      <c r="T201" s="344">
        <v>204568</v>
      </c>
      <c r="U201" s="339"/>
      <c r="V201" s="345">
        <v>323048</v>
      </c>
      <c r="W201" s="340"/>
      <c r="X201" s="340"/>
      <c r="Y201" s="345">
        <v>112544.19</v>
      </c>
      <c r="Z201" s="345">
        <v>27062.5</v>
      </c>
      <c r="AA201" s="340"/>
      <c r="AB201" s="340"/>
      <c r="AC201" s="340"/>
    </row>
    <row r="202" spans="1:29" x14ac:dyDescent="0.2">
      <c r="A202" s="336" t="s">
        <v>2757</v>
      </c>
      <c r="B202" s="341">
        <v>126678.28</v>
      </c>
      <c r="C202" s="341">
        <v>4000</v>
      </c>
      <c r="D202" s="341">
        <v>42505.65</v>
      </c>
      <c r="E202" s="337"/>
      <c r="F202" s="342">
        <v>893963.88</v>
      </c>
      <c r="G202" s="343">
        <v>216483.72</v>
      </c>
      <c r="H202" s="343">
        <v>4000</v>
      </c>
      <c r="I202" s="343">
        <v>18900</v>
      </c>
      <c r="J202" s="338"/>
      <c r="K202" s="338"/>
      <c r="L202" s="336"/>
      <c r="M202" s="336"/>
      <c r="N202" s="342">
        <v>937670.36</v>
      </c>
      <c r="O202" s="342">
        <v>2464354.4300000002</v>
      </c>
      <c r="P202" s="344">
        <v>118599.07</v>
      </c>
      <c r="Q202" s="344">
        <v>40000</v>
      </c>
      <c r="R202" s="339"/>
      <c r="S202" s="339"/>
      <c r="T202" s="344">
        <v>83960</v>
      </c>
      <c r="U202" s="339"/>
      <c r="V202" s="345">
        <v>121668</v>
      </c>
      <c r="W202" s="340"/>
      <c r="X202" s="340"/>
      <c r="Y202" s="345">
        <v>63566.37</v>
      </c>
      <c r="Z202" s="345">
        <v>59851.38</v>
      </c>
      <c r="AA202" s="340"/>
      <c r="AB202" s="340"/>
      <c r="AC202" s="340"/>
    </row>
    <row r="203" spans="1:29" x14ac:dyDescent="0.2">
      <c r="A203" s="336" t="s">
        <v>2758</v>
      </c>
      <c r="B203" s="341">
        <v>626187.4</v>
      </c>
      <c r="C203" s="341">
        <v>4000</v>
      </c>
      <c r="D203" s="341">
        <v>205130.11</v>
      </c>
      <c r="E203" s="337"/>
      <c r="F203" s="342">
        <v>1251435.03</v>
      </c>
      <c r="G203" s="343">
        <v>166991.53</v>
      </c>
      <c r="H203" s="343">
        <v>177924</v>
      </c>
      <c r="I203" s="343">
        <v>132193.22</v>
      </c>
      <c r="J203" s="338"/>
      <c r="K203" s="338"/>
      <c r="L203" s="336"/>
      <c r="M203" s="342">
        <v>-759421.69</v>
      </c>
      <c r="N203" s="342">
        <v>1839128.02</v>
      </c>
      <c r="O203" s="342">
        <v>1488605.78</v>
      </c>
      <c r="P203" s="344">
        <v>132706.09</v>
      </c>
      <c r="Q203" s="339"/>
      <c r="R203" s="339"/>
      <c r="S203" s="339"/>
      <c r="T203" s="344">
        <v>268358</v>
      </c>
      <c r="U203" s="339"/>
      <c r="V203" s="345">
        <v>389720</v>
      </c>
      <c r="W203" s="340"/>
      <c r="X203" s="340"/>
      <c r="Y203" s="345">
        <v>67969.039999999994</v>
      </c>
      <c r="Z203" s="345">
        <v>53519.94</v>
      </c>
      <c r="AA203" s="340"/>
      <c r="AB203" s="340"/>
      <c r="AC203" s="340"/>
    </row>
    <row r="204" spans="1:29" x14ac:dyDescent="0.2">
      <c r="A204" s="336" t="s">
        <v>2759</v>
      </c>
      <c r="B204" s="341">
        <v>420193.84</v>
      </c>
      <c r="C204" s="341">
        <v>6880</v>
      </c>
      <c r="D204" s="341">
        <v>2597.3000000000002</v>
      </c>
      <c r="E204" s="337"/>
      <c r="F204" s="342">
        <v>232517.26</v>
      </c>
      <c r="G204" s="343">
        <v>133716.06</v>
      </c>
      <c r="H204" s="343">
        <v>55550</v>
      </c>
      <c r="I204" s="343">
        <v>20390.169999999998</v>
      </c>
      <c r="J204" s="343">
        <v>400</v>
      </c>
      <c r="K204" s="338"/>
      <c r="L204" s="336"/>
      <c r="M204" s="336"/>
      <c r="N204" s="342">
        <v>72643.210000000006</v>
      </c>
      <c r="O204" s="342">
        <v>2328715.77</v>
      </c>
      <c r="P204" s="344">
        <v>53045.21</v>
      </c>
      <c r="Q204" s="339"/>
      <c r="R204" s="339"/>
      <c r="S204" s="339"/>
      <c r="T204" s="344">
        <v>208740</v>
      </c>
      <c r="U204" s="339"/>
      <c r="V204" s="345">
        <v>216330</v>
      </c>
      <c r="W204" s="340"/>
      <c r="X204" s="340"/>
      <c r="Y204" s="345">
        <v>63503.56</v>
      </c>
      <c r="Z204" s="345">
        <v>6685.09</v>
      </c>
      <c r="AA204" s="340"/>
      <c r="AB204" s="340"/>
      <c r="AC204" s="340"/>
    </row>
    <row r="205" spans="1:29" x14ac:dyDescent="0.2">
      <c r="A205" s="336" t="s">
        <v>2760</v>
      </c>
      <c r="B205" s="341">
        <v>891301.84</v>
      </c>
      <c r="C205" s="341">
        <v>4000</v>
      </c>
      <c r="D205" s="341">
        <v>43659.73</v>
      </c>
      <c r="E205" s="337"/>
      <c r="F205" s="342">
        <v>2274645.7400000002</v>
      </c>
      <c r="G205" s="343">
        <v>376871.44</v>
      </c>
      <c r="H205" s="343">
        <v>13500</v>
      </c>
      <c r="I205" s="343">
        <v>0</v>
      </c>
      <c r="J205" s="338"/>
      <c r="K205" s="338"/>
      <c r="L205" s="336"/>
      <c r="M205" s="336"/>
      <c r="N205" s="342">
        <v>1830021.66</v>
      </c>
      <c r="O205" s="342">
        <v>4119895.74</v>
      </c>
      <c r="P205" s="344">
        <v>31161.66</v>
      </c>
      <c r="Q205" s="339"/>
      <c r="R205" s="339"/>
      <c r="S205" s="339"/>
      <c r="T205" s="344">
        <v>221424</v>
      </c>
      <c r="U205" s="339"/>
      <c r="V205" s="345">
        <v>260344</v>
      </c>
      <c r="W205" s="340"/>
      <c r="X205" s="340"/>
      <c r="Y205" s="345">
        <v>75081.19</v>
      </c>
      <c r="Z205" s="345">
        <v>14934.56</v>
      </c>
      <c r="AA205" s="340"/>
      <c r="AB205" s="340"/>
      <c r="AC205" s="340"/>
    </row>
    <row r="206" spans="1:29" x14ac:dyDescent="0.2">
      <c r="A206" s="336" t="s">
        <v>2784</v>
      </c>
      <c r="B206" s="341">
        <v>846102.06</v>
      </c>
      <c r="C206" s="341">
        <v>8360</v>
      </c>
      <c r="D206" s="341">
        <v>145734.45000000001</v>
      </c>
      <c r="E206" s="337"/>
      <c r="F206" s="342">
        <v>541831.09</v>
      </c>
      <c r="G206" s="343">
        <v>60517.11</v>
      </c>
      <c r="H206" s="343">
        <v>23695</v>
      </c>
      <c r="I206" s="343">
        <v>53835.59</v>
      </c>
      <c r="J206" s="338"/>
      <c r="K206" s="338"/>
      <c r="L206" s="336"/>
      <c r="M206" s="336"/>
      <c r="N206" s="342">
        <v>598769.71</v>
      </c>
      <c r="O206" s="342">
        <v>2992215.82</v>
      </c>
      <c r="P206" s="344">
        <v>147016.75</v>
      </c>
      <c r="Q206" s="339"/>
      <c r="R206" s="339"/>
      <c r="S206" s="339"/>
      <c r="T206" s="344">
        <v>268358</v>
      </c>
      <c r="U206" s="339"/>
      <c r="V206" s="345">
        <v>317636</v>
      </c>
      <c r="W206" s="340"/>
      <c r="X206" s="340"/>
      <c r="Y206" s="345">
        <v>46494.23</v>
      </c>
      <c r="Z206" s="345">
        <v>32122.23</v>
      </c>
      <c r="AA206" s="340"/>
      <c r="AB206" s="340"/>
      <c r="AC206" s="340"/>
    </row>
    <row r="207" spans="1:29" x14ac:dyDescent="0.2">
      <c r="A207" s="336" t="s">
        <v>2795</v>
      </c>
      <c r="B207" s="341">
        <v>200564.34</v>
      </c>
      <c r="C207" s="337"/>
      <c r="D207" s="341">
        <v>53092.41</v>
      </c>
      <c r="E207" s="337"/>
      <c r="F207" s="342">
        <v>1168080.01</v>
      </c>
      <c r="G207" s="343">
        <v>176961.28</v>
      </c>
      <c r="H207" s="343">
        <v>4800</v>
      </c>
      <c r="I207" s="343">
        <v>17558.689999999999</v>
      </c>
      <c r="J207" s="338"/>
      <c r="K207" s="338"/>
      <c r="L207" s="336"/>
      <c r="M207" s="336"/>
      <c r="N207" s="342">
        <v>54483.88</v>
      </c>
      <c r="O207" s="342">
        <v>889745.48</v>
      </c>
      <c r="P207" s="344">
        <v>33565.22</v>
      </c>
      <c r="Q207" s="339"/>
      <c r="R207" s="339"/>
      <c r="S207" s="339"/>
      <c r="T207" s="339"/>
      <c r="U207" s="339"/>
      <c r="V207" s="345">
        <v>18400</v>
      </c>
      <c r="W207" s="340"/>
      <c r="X207" s="345">
        <v>2460</v>
      </c>
      <c r="Y207" s="345">
        <v>52927.23</v>
      </c>
      <c r="Z207" s="345">
        <v>18892.71</v>
      </c>
      <c r="AA207" s="340"/>
      <c r="AB207" s="340"/>
      <c r="AC207" s="340"/>
    </row>
    <row r="208" spans="1:29" x14ac:dyDescent="0.2">
      <c r="A208" s="336" t="s">
        <v>2761</v>
      </c>
      <c r="B208" s="341">
        <v>640047.51</v>
      </c>
      <c r="C208" s="337"/>
      <c r="D208" s="341">
        <v>76069.39</v>
      </c>
      <c r="E208" s="337"/>
      <c r="F208" s="342">
        <v>1879112.01</v>
      </c>
      <c r="G208" s="343">
        <v>266743.88</v>
      </c>
      <c r="H208" s="338"/>
      <c r="I208" s="343">
        <v>28440</v>
      </c>
      <c r="J208" s="338"/>
      <c r="K208" s="338"/>
      <c r="L208" s="336"/>
      <c r="M208" s="336"/>
      <c r="N208" s="342">
        <v>92039.65</v>
      </c>
      <c r="O208" s="342">
        <v>574807.30000000005</v>
      </c>
      <c r="P208" s="344">
        <v>300338.34999999998</v>
      </c>
      <c r="Q208" s="339"/>
      <c r="R208" s="339"/>
      <c r="S208" s="339"/>
      <c r="T208" s="344">
        <v>278782.5</v>
      </c>
      <c r="U208" s="339"/>
      <c r="V208" s="345">
        <v>346062.5</v>
      </c>
      <c r="W208" s="340"/>
      <c r="X208" s="340"/>
      <c r="Y208" s="345">
        <v>141692.01999999999</v>
      </c>
      <c r="Z208" s="345">
        <v>52886.36</v>
      </c>
      <c r="AA208" s="340"/>
      <c r="AB208" s="340"/>
      <c r="AC208" s="340"/>
    </row>
    <row r="209" spans="1:29" x14ac:dyDescent="0.2">
      <c r="A209" s="336" t="s">
        <v>2762</v>
      </c>
      <c r="B209" s="341">
        <v>227743.26</v>
      </c>
      <c r="C209" s="341">
        <v>8200</v>
      </c>
      <c r="D209" s="341">
        <v>133739.03</v>
      </c>
      <c r="E209" s="337"/>
      <c r="F209" s="342">
        <v>847976.61</v>
      </c>
      <c r="G209" s="343">
        <v>80568.600000000006</v>
      </c>
      <c r="H209" s="343">
        <v>18750</v>
      </c>
      <c r="I209" s="343">
        <v>62423.43</v>
      </c>
      <c r="J209" s="338"/>
      <c r="K209" s="338"/>
      <c r="L209" s="336"/>
      <c r="M209" s="336"/>
      <c r="N209" s="342">
        <v>1865664.48</v>
      </c>
      <c r="O209" s="342">
        <v>2085517.75</v>
      </c>
      <c r="P209" s="344">
        <v>199219.26</v>
      </c>
      <c r="Q209" s="339"/>
      <c r="R209" s="339"/>
      <c r="S209" s="339"/>
      <c r="T209" s="344">
        <v>91022.5</v>
      </c>
      <c r="U209" s="339"/>
      <c r="V209" s="345">
        <v>165182.5</v>
      </c>
      <c r="W209" s="340"/>
      <c r="X209" s="340"/>
      <c r="Y209" s="345">
        <v>86072.5</v>
      </c>
      <c r="Z209" s="345">
        <v>15061.86</v>
      </c>
      <c r="AA209" s="340"/>
      <c r="AB209" s="340"/>
      <c r="AC209" s="340"/>
    </row>
    <row r="210" spans="1:29" x14ac:dyDescent="0.2">
      <c r="A210" s="336" t="s">
        <v>2763</v>
      </c>
      <c r="B210" s="341">
        <v>1229281.17</v>
      </c>
      <c r="C210" s="337"/>
      <c r="D210" s="341">
        <v>141310.29</v>
      </c>
      <c r="E210" s="337"/>
      <c r="F210" s="342">
        <v>813980.85</v>
      </c>
      <c r="G210" s="343">
        <v>518786.72</v>
      </c>
      <c r="H210" s="343">
        <v>1000</v>
      </c>
      <c r="I210" s="343">
        <v>47506.42</v>
      </c>
      <c r="J210" s="338"/>
      <c r="K210" s="338"/>
      <c r="L210" s="342">
        <v>20900</v>
      </c>
      <c r="M210" s="336"/>
      <c r="N210" s="336"/>
      <c r="O210" s="342">
        <v>2982894.62</v>
      </c>
      <c r="P210" s="344">
        <v>483538.45</v>
      </c>
      <c r="Q210" s="339"/>
      <c r="R210" s="339"/>
      <c r="S210" s="339"/>
      <c r="T210" s="344">
        <v>390568</v>
      </c>
      <c r="U210" s="339"/>
      <c r="V210" s="345">
        <v>495208</v>
      </c>
      <c r="W210" s="340"/>
      <c r="X210" s="340"/>
      <c r="Y210" s="345">
        <v>162827.35</v>
      </c>
      <c r="Z210" s="345">
        <v>45920.47</v>
      </c>
      <c r="AA210" s="340"/>
      <c r="AB210" s="340"/>
      <c r="AC210" s="340"/>
    </row>
    <row r="211" spans="1:29" x14ac:dyDescent="0.2">
      <c r="A211" s="336" t="s">
        <v>2787</v>
      </c>
      <c r="B211" s="341">
        <v>392549.24</v>
      </c>
      <c r="C211" s="341">
        <v>4100</v>
      </c>
      <c r="D211" s="341">
        <v>106353.88</v>
      </c>
      <c r="E211" s="337"/>
      <c r="F211" s="342">
        <v>2387168.77</v>
      </c>
      <c r="G211" s="343">
        <v>64523.6</v>
      </c>
      <c r="H211" s="338"/>
      <c r="I211" s="343">
        <v>52712.6</v>
      </c>
      <c r="J211" s="338"/>
      <c r="K211" s="338"/>
      <c r="L211" s="336"/>
      <c r="M211" s="342">
        <v>-367441.95</v>
      </c>
      <c r="N211" s="342">
        <v>391880.99</v>
      </c>
      <c r="O211" s="342">
        <v>2454994.11</v>
      </c>
      <c r="P211" s="344">
        <v>426226.52</v>
      </c>
      <c r="Q211" s="339"/>
      <c r="R211" s="339"/>
      <c r="S211" s="339"/>
      <c r="T211" s="344">
        <v>288399.5</v>
      </c>
      <c r="U211" s="339"/>
      <c r="V211" s="345">
        <v>365123.5</v>
      </c>
      <c r="W211" s="340"/>
      <c r="X211" s="340"/>
      <c r="Y211" s="345">
        <v>73043.72</v>
      </c>
      <c r="Z211" s="345">
        <v>46221.120000000003</v>
      </c>
      <c r="AA211" s="340"/>
      <c r="AB211" s="340"/>
      <c r="AC211" s="340"/>
    </row>
    <row r="212" spans="1:29" x14ac:dyDescent="0.2">
      <c r="A212" s="336" t="s">
        <v>2764</v>
      </c>
      <c r="B212" s="341">
        <v>927093.17</v>
      </c>
      <c r="C212" s="341">
        <v>-183236</v>
      </c>
      <c r="D212" s="341">
        <v>131744.62</v>
      </c>
      <c r="E212" s="337"/>
      <c r="F212" s="342">
        <v>1380245.38</v>
      </c>
      <c r="G212" s="343">
        <v>359118.83</v>
      </c>
      <c r="H212" s="343">
        <v>11990</v>
      </c>
      <c r="I212" s="343">
        <v>58227.89</v>
      </c>
      <c r="J212" s="338"/>
      <c r="K212" s="343">
        <v>15</v>
      </c>
      <c r="L212" s="336"/>
      <c r="M212" s="336"/>
      <c r="N212" s="336"/>
      <c r="O212" s="342">
        <v>3281871.5</v>
      </c>
      <c r="P212" s="344">
        <v>78544.740000000005</v>
      </c>
      <c r="Q212" s="339"/>
      <c r="R212" s="339"/>
      <c r="S212" s="339"/>
      <c r="T212" s="344">
        <v>226960</v>
      </c>
      <c r="U212" s="339"/>
      <c r="V212" s="345">
        <v>304249</v>
      </c>
      <c r="W212" s="345">
        <v>1320</v>
      </c>
      <c r="X212" s="340"/>
      <c r="Y212" s="345">
        <v>135785.18</v>
      </c>
      <c r="Z212" s="345">
        <v>36261.879999999997</v>
      </c>
      <c r="AA212" s="345">
        <v>7812.8</v>
      </c>
      <c r="AB212" s="340"/>
      <c r="AC212" s="340"/>
    </row>
    <row r="213" spans="1:29" x14ac:dyDescent="0.2">
      <c r="A213" s="336" t="s">
        <v>2765</v>
      </c>
      <c r="B213" s="341">
        <v>447193.8</v>
      </c>
      <c r="C213" s="337"/>
      <c r="D213" s="341">
        <v>207632.04</v>
      </c>
      <c r="E213" s="337"/>
      <c r="F213" s="342">
        <v>768181.7</v>
      </c>
      <c r="G213" s="343">
        <v>168194.16</v>
      </c>
      <c r="H213" s="338"/>
      <c r="I213" s="343">
        <v>356728</v>
      </c>
      <c r="J213" s="338"/>
      <c r="K213" s="338"/>
      <c r="L213" s="336"/>
      <c r="M213" s="336"/>
      <c r="N213" s="342">
        <v>-293599.99</v>
      </c>
      <c r="O213" s="342">
        <v>1733966.78</v>
      </c>
      <c r="P213" s="344">
        <v>34681.75</v>
      </c>
      <c r="Q213" s="339"/>
      <c r="R213" s="339"/>
      <c r="S213" s="339"/>
      <c r="T213" s="344">
        <v>195800</v>
      </c>
      <c r="U213" s="339"/>
      <c r="V213" s="345">
        <v>298770</v>
      </c>
      <c r="W213" s="340"/>
      <c r="X213" s="340"/>
      <c r="Y213" s="345">
        <v>104199.4</v>
      </c>
      <c r="Z213" s="345">
        <v>23956.94</v>
      </c>
      <c r="AA213" s="345">
        <v>2693.5</v>
      </c>
      <c r="AB213" s="340"/>
      <c r="AC213" s="340"/>
    </row>
    <row r="214" spans="1:29" x14ac:dyDescent="0.2">
      <c r="A214" s="336" t="s">
        <v>2766</v>
      </c>
      <c r="B214" s="341">
        <v>797755.32</v>
      </c>
      <c r="C214" s="337"/>
      <c r="D214" s="341">
        <v>46768.28</v>
      </c>
      <c r="E214" s="337"/>
      <c r="F214" s="342">
        <v>1811143.23</v>
      </c>
      <c r="G214" s="343">
        <v>29045.43</v>
      </c>
      <c r="H214" s="343">
        <v>1000</v>
      </c>
      <c r="I214" s="343">
        <v>155678.73000000001</v>
      </c>
      <c r="J214" s="338"/>
      <c r="K214" s="338"/>
      <c r="L214" s="336"/>
      <c r="M214" s="336"/>
      <c r="N214" s="342">
        <v>147247.62</v>
      </c>
      <c r="O214" s="342">
        <v>2788476.86</v>
      </c>
      <c r="P214" s="344">
        <v>45739.12</v>
      </c>
      <c r="Q214" s="339"/>
      <c r="R214" s="339"/>
      <c r="S214" s="339"/>
      <c r="T214" s="344">
        <v>84220</v>
      </c>
      <c r="U214" s="339"/>
      <c r="V214" s="345">
        <v>190600</v>
      </c>
      <c r="W214" s="340"/>
      <c r="X214" s="340"/>
      <c r="Y214" s="345">
        <v>60718.77</v>
      </c>
      <c r="Z214" s="345">
        <v>76028.800000000003</v>
      </c>
      <c r="AA214" s="340"/>
      <c r="AB214" s="340"/>
      <c r="AC214" s="340"/>
    </row>
    <row r="215" spans="1:29" x14ac:dyDescent="0.2">
      <c r="A215" s="336" t="s">
        <v>2767</v>
      </c>
      <c r="B215" s="341">
        <v>918439.05</v>
      </c>
      <c r="C215" s="341">
        <v>0</v>
      </c>
      <c r="D215" s="341">
        <v>99085.63</v>
      </c>
      <c r="E215" s="337"/>
      <c r="F215" s="342">
        <v>540204.93000000005</v>
      </c>
      <c r="G215" s="343">
        <v>993395.01</v>
      </c>
      <c r="H215" s="343">
        <v>37850</v>
      </c>
      <c r="I215" s="343">
        <v>52259.45</v>
      </c>
      <c r="J215" s="338"/>
      <c r="K215" s="343">
        <v>388.69</v>
      </c>
      <c r="L215" s="336"/>
      <c r="M215" s="336"/>
      <c r="N215" s="336"/>
      <c r="O215" s="342">
        <v>5060758.04</v>
      </c>
      <c r="P215" s="344">
        <v>95222.53</v>
      </c>
      <c r="Q215" s="339"/>
      <c r="R215" s="339"/>
      <c r="S215" s="339"/>
      <c r="T215" s="344">
        <v>364760</v>
      </c>
      <c r="U215" s="339"/>
      <c r="V215" s="345">
        <v>541593</v>
      </c>
      <c r="W215" s="340"/>
      <c r="X215" s="345">
        <v>3297</v>
      </c>
      <c r="Y215" s="345">
        <v>273665.19</v>
      </c>
      <c r="Z215" s="345">
        <v>32299.26</v>
      </c>
      <c r="AA215" s="340"/>
      <c r="AB215" s="340"/>
      <c r="AC215" s="340"/>
    </row>
    <row r="216" spans="1:29" x14ac:dyDescent="0.2">
      <c r="A216" s="336" t="s">
        <v>2788</v>
      </c>
      <c r="B216" s="341">
        <v>317225.58</v>
      </c>
      <c r="C216" s="337"/>
      <c r="D216" s="341">
        <v>100483.01</v>
      </c>
      <c r="E216" s="337"/>
      <c r="F216" s="342">
        <v>144849.41</v>
      </c>
      <c r="G216" s="343">
        <v>234006.28</v>
      </c>
      <c r="H216" s="343">
        <v>140000</v>
      </c>
      <c r="I216" s="343">
        <v>28745.09</v>
      </c>
      <c r="J216" s="338"/>
      <c r="K216" s="343">
        <v>0</v>
      </c>
      <c r="L216" s="336"/>
      <c r="M216" s="336"/>
      <c r="N216" s="336"/>
      <c r="O216" s="342">
        <v>1741122.88</v>
      </c>
      <c r="P216" s="344">
        <v>34802.01</v>
      </c>
      <c r="Q216" s="339"/>
      <c r="R216" s="339"/>
      <c r="S216" s="339"/>
      <c r="T216" s="344">
        <v>68460</v>
      </c>
      <c r="U216" s="339"/>
      <c r="V216" s="345">
        <v>280734</v>
      </c>
      <c r="W216" s="345">
        <v>1440</v>
      </c>
      <c r="X216" s="340"/>
      <c r="Y216" s="345">
        <v>82470</v>
      </c>
      <c r="Z216" s="345">
        <v>18259.34</v>
      </c>
      <c r="AA216" s="340"/>
      <c r="AB216" s="340"/>
      <c r="AC216" s="345">
        <v>1200</v>
      </c>
    </row>
    <row r="217" spans="1:29" x14ac:dyDescent="0.2">
      <c r="A217" s="336" t="s">
        <v>2644</v>
      </c>
      <c r="B217" s="341">
        <v>338938.9</v>
      </c>
      <c r="C217" s="341">
        <v>33646</v>
      </c>
      <c r="D217" s="341">
        <v>71313.41</v>
      </c>
      <c r="E217" s="337"/>
      <c r="F217" s="342">
        <v>836562.9</v>
      </c>
      <c r="G217" s="343">
        <v>494555.89</v>
      </c>
      <c r="H217" s="343">
        <v>0</v>
      </c>
      <c r="I217" s="343">
        <v>39513.5</v>
      </c>
      <c r="J217" s="338"/>
      <c r="K217" s="343">
        <v>1948.52</v>
      </c>
      <c r="L217" s="336"/>
      <c r="M217" s="336"/>
      <c r="N217" s="336"/>
      <c r="O217" s="342">
        <v>3760347.17</v>
      </c>
      <c r="P217" s="344">
        <v>433481.39</v>
      </c>
      <c r="Q217" s="339"/>
      <c r="R217" s="339"/>
      <c r="S217" s="339"/>
      <c r="T217" s="344">
        <v>281029</v>
      </c>
      <c r="U217" s="344">
        <v>49600</v>
      </c>
      <c r="V217" s="345">
        <v>490461</v>
      </c>
      <c r="W217" s="340"/>
      <c r="X217" s="340"/>
      <c r="Y217" s="345">
        <v>142316</v>
      </c>
      <c r="Z217" s="345">
        <v>123554.64</v>
      </c>
      <c r="AA217" s="340"/>
      <c r="AB217" s="340"/>
      <c r="AC217" s="340"/>
    </row>
    <row r="218" spans="1:29" x14ac:dyDescent="0.2">
      <c r="A218" s="250" t="s">
        <v>3366</v>
      </c>
      <c r="B218" s="89">
        <v>418345.72</v>
      </c>
      <c r="C218" s="89">
        <v>7598</v>
      </c>
      <c r="D218" s="89">
        <v>71057.56</v>
      </c>
      <c r="F218" s="250">
        <v>71612.13</v>
      </c>
      <c r="G218" s="232">
        <v>25211.46</v>
      </c>
      <c r="H218" s="232">
        <v>2100</v>
      </c>
      <c r="I218" s="232">
        <v>93929.46</v>
      </c>
      <c r="K218" s="232">
        <v>687.36</v>
      </c>
      <c r="N218" s="250">
        <v>222933.36</v>
      </c>
      <c r="O218" s="250">
        <v>2267172.48</v>
      </c>
      <c r="P218" s="73">
        <v>67161.42</v>
      </c>
      <c r="T218" s="73">
        <v>178662</v>
      </c>
      <c r="U218" s="73">
        <v>0</v>
      </c>
      <c r="V218" s="90">
        <v>302720.40000000002</v>
      </c>
      <c r="Y218" s="90">
        <v>84036.57</v>
      </c>
      <c r="Z218" s="90">
        <v>19737.16</v>
      </c>
      <c r="AC218" s="90">
        <v>26667</v>
      </c>
    </row>
    <row r="219" spans="1:29" x14ac:dyDescent="0.2">
      <c r="A219" s="250" t="s">
        <v>2647</v>
      </c>
      <c r="B219" s="89">
        <v>317518.40999999997</v>
      </c>
      <c r="C219" s="89">
        <v>7598</v>
      </c>
      <c r="D219" s="89">
        <v>82133.460000000006</v>
      </c>
      <c r="F219" s="250">
        <v>188677.08</v>
      </c>
      <c r="G219" s="232">
        <v>124087</v>
      </c>
      <c r="H219" s="232">
        <v>21845</v>
      </c>
      <c r="I219" s="232">
        <v>59676.87</v>
      </c>
      <c r="K219" s="232">
        <v>46971.4</v>
      </c>
      <c r="N219" s="250">
        <v>259751.24</v>
      </c>
      <c r="O219" s="250">
        <v>1870864.76</v>
      </c>
      <c r="P219" s="73">
        <v>11629.81</v>
      </c>
      <c r="T219" s="73">
        <v>266098</v>
      </c>
      <c r="U219" s="73">
        <v>1600</v>
      </c>
      <c r="V219" s="90">
        <v>302872.2</v>
      </c>
      <c r="Y219" s="90">
        <v>64266</v>
      </c>
      <c r="Z219" s="90">
        <v>71182.100000000006</v>
      </c>
    </row>
    <row r="220" spans="1:29" x14ac:dyDescent="0.2">
      <c r="A220" s="250" t="s">
        <v>2651</v>
      </c>
      <c r="B220" s="89">
        <v>593346.5</v>
      </c>
      <c r="C220" s="89">
        <v>14898</v>
      </c>
      <c r="D220" s="89">
        <v>267332.84999999998</v>
      </c>
      <c r="F220" s="250">
        <v>389404.1</v>
      </c>
      <c r="G220" s="232">
        <v>602396.48</v>
      </c>
      <c r="H220" s="232">
        <v>14075</v>
      </c>
      <c r="I220" s="232">
        <v>74085.259999999995</v>
      </c>
      <c r="K220" s="232">
        <v>677.9</v>
      </c>
      <c r="O220" s="250">
        <v>4524693.96</v>
      </c>
      <c r="P220" s="73">
        <v>-52678.71</v>
      </c>
      <c r="T220" s="73">
        <v>319395.59999999998</v>
      </c>
      <c r="U220" s="73">
        <v>106667</v>
      </c>
      <c r="V220" s="90">
        <v>523042.4</v>
      </c>
      <c r="Y220" s="90">
        <v>116187.94</v>
      </c>
      <c r="Z220" s="90">
        <v>69100.38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M229"/>
  <sheetViews>
    <sheetView zoomScale="91" zoomScaleNormal="91" workbookViewId="0">
      <pane ySplit="3" topLeftCell="A204" activePane="bottomLeft" state="frozen"/>
      <selection pane="bottomLeft" activeCell="D219" sqref="D219"/>
    </sheetView>
  </sheetViews>
  <sheetFormatPr defaultColWidth="9" defaultRowHeight="14.25" x14ac:dyDescent="0.2"/>
  <cols>
    <col min="1" max="1" width="6.75" style="252" bestFit="1" customWidth="1"/>
    <col min="2" max="2" width="19.625" style="252" customWidth="1"/>
    <col min="3" max="3" width="7.5" style="252" bestFit="1" customWidth="1"/>
    <col min="4" max="4" width="44.625" style="252" bestFit="1" customWidth="1"/>
    <col min="5" max="5" width="51.125" style="250" customWidth="1"/>
    <col min="6" max="8" width="33.125" style="89"/>
    <col min="9" max="11" width="33.125" style="250"/>
    <col min="12" max="15" width="33.125" style="232"/>
    <col min="16" max="19" width="33.125" style="250"/>
    <col min="20" max="25" width="33.125" style="73"/>
    <col min="26" max="33" width="33.125" style="90"/>
    <col min="34" max="34" width="16.5" style="262" bestFit="1" customWidth="1"/>
    <col min="35" max="35" width="15.25" style="263" bestFit="1" customWidth="1"/>
    <col min="36" max="36" width="16.875" style="286" customWidth="1"/>
    <col min="37" max="37" width="18.125" style="282" bestFit="1" customWidth="1"/>
    <col min="38" max="38" width="19.375" style="289" bestFit="1" customWidth="1"/>
    <col min="39" max="39" width="15.25" style="286" bestFit="1" customWidth="1"/>
    <col min="40" max="16384" width="9" style="288"/>
  </cols>
  <sheetData>
    <row r="1" spans="1:39" x14ac:dyDescent="0.2">
      <c r="E1" s="336" t="s">
        <v>2457</v>
      </c>
      <c r="F1" s="337" t="s">
        <v>2463</v>
      </c>
      <c r="G1" s="337" t="s">
        <v>2465</v>
      </c>
      <c r="H1" s="337" t="s">
        <v>2467</v>
      </c>
      <c r="I1" s="336" t="s">
        <v>2798</v>
      </c>
      <c r="J1" s="336" t="s">
        <v>2469</v>
      </c>
      <c r="K1" s="336" t="s">
        <v>2471</v>
      </c>
      <c r="L1" s="338" t="s">
        <v>2475</v>
      </c>
      <c r="M1" s="338" t="s">
        <v>2477</v>
      </c>
      <c r="N1" s="338" t="s">
        <v>2481</v>
      </c>
      <c r="O1" s="338" t="s">
        <v>2483</v>
      </c>
      <c r="P1" s="336" t="s">
        <v>2485</v>
      </c>
      <c r="Q1" s="336" t="s">
        <v>2487</v>
      </c>
      <c r="R1" s="336" t="s">
        <v>2489</v>
      </c>
      <c r="S1" s="336" t="s">
        <v>2491</v>
      </c>
      <c r="T1" s="339" t="s">
        <v>2495</v>
      </c>
      <c r="U1" s="339" t="s">
        <v>2497</v>
      </c>
      <c r="V1" s="339" t="s">
        <v>2499</v>
      </c>
      <c r="W1" s="339" t="s">
        <v>2800</v>
      </c>
      <c r="X1" s="339" t="s">
        <v>2501</v>
      </c>
      <c r="Y1" s="339" t="s">
        <v>2503</v>
      </c>
      <c r="Z1" s="340" t="s">
        <v>2505</v>
      </c>
      <c r="AA1" s="340" t="s">
        <v>2507</v>
      </c>
      <c r="AB1" s="340" t="s">
        <v>2509</v>
      </c>
      <c r="AC1" s="340" t="s">
        <v>2511</v>
      </c>
      <c r="AD1" s="340" t="s">
        <v>2513</v>
      </c>
      <c r="AE1" s="340" t="s">
        <v>2802</v>
      </c>
      <c r="AF1" s="340" t="s">
        <v>2804</v>
      </c>
      <c r="AG1" s="340" t="s">
        <v>2515</v>
      </c>
      <c r="AH1" s="262" t="s">
        <v>6</v>
      </c>
      <c r="AI1" s="263" t="s">
        <v>7</v>
      </c>
      <c r="AJ1" s="286" t="s">
        <v>8</v>
      </c>
      <c r="AK1" s="265" t="s">
        <v>9</v>
      </c>
      <c r="AL1" s="287" t="s">
        <v>10</v>
      </c>
      <c r="AM1" s="348" t="s">
        <v>11</v>
      </c>
    </row>
    <row r="2" spans="1:39" x14ac:dyDescent="0.2">
      <c r="E2" s="336" t="s">
        <v>2458</v>
      </c>
      <c r="F2" s="337" t="s">
        <v>2464</v>
      </c>
      <c r="G2" s="337" t="s">
        <v>2466</v>
      </c>
      <c r="H2" s="337" t="s">
        <v>2468</v>
      </c>
      <c r="I2" s="336" t="s">
        <v>2799</v>
      </c>
      <c r="J2" s="336" t="s">
        <v>2470</v>
      </c>
      <c r="K2" s="336" t="s">
        <v>2472</v>
      </c>
      <c r="L2" s="338" t="s">
        <v>2476</v>
      </c>
      <c r="M2" s="338" t="s">
        <v>2478</v>
      </c>
      <c r="N2" s="338" t="s">
        <v>2482</v>
      </c>
      <c r="O2" s="338" t="s">
        <v>2484</v>
      </c>
      <c r="P2" s="336" t="s">
        <v>2486</v>
      </c>
      <c r="Q2" s="336" t="s">
        <v>2488</v>
      </c>
      <c r="R2" s="336" t="s">
        <v>2490</v>
      </c>
      <c r="S2" s="336" t="s">
        <v>2492</v>
      </c>
      <c r="T2" s="339" t="s">
        <v>2496</v>
      </c>
      <c r="U2" s="339" t="s">
        <v>2498</v>
      </c>
      <c r="V2" s="339" t="s">
        <v>2500</v>
      </c>
      <c r="W2" s="339" t="s">
        <v>2801</v>
      </c>
      <c r="X2" s="339" t="s">
        <v>2502</v>
      </c>
      <c r="Y2" s="339" t="s">
        <v>2504</v>
      </c>
      <c r="Z2" s="340" t="s">
        <v>2506</v>
      </c>
      <c r="AA2" s="340" t="s">
        <v>2508</v>
      </c>
      <c r="AB2" s="340" t="s">
        <v>2510</v>
      </c>
      <c r="AC2" s="340" t="s">
        <v>2512</v>
      </c>
      <c r="AD2" s="340" t="s">
        <v>2514</v>
      </c>
      <c r="AE2" s="340" t="s">
        <v>2803</v>
      </c>
      <c r="AF2" s="340" t="s">
        <v>2805</v>
      </c>
      <c r="AG2" s="340" t="s">
        <v>2516</v>
      </c>
    </row>
    <row r="3" spans="1:39" x14ac:dyDescent="0.2">
      <c r="B3" s="252" t="s">
        <v>55</v>
      </c>
      <c r="E3" s="336" t="s">
        <v>2459</v>
      </c>
      <c r="F3" s="341">
        <v>132074180.58</v>
      </c>
      <c r="G3" s="341">
        <v>2186316</v>
      </c>
      <c r="H3" s="341">
        <v>36532943.710000001</v>
      </c>
      <c r="I3" s="342">
        <v>321513</v>
      </c>
      <c r="J3" s="342">
        <v>160991348.66</v>
      </c>
      <c r="K3" s="342">
        <v>79487410.359999999</v>
      </c>
      <c r="L3" s="343">
        <v>2305434.52</v>
      </c>
      <c r="M3" s="343">
        <v>13273882.33</v>
      </c>
      <c r="N3" s="343">
        <v>1652051.2</v>
      </c>
      <c r="O3" s="343">
        <v>-133478.29999999999</v>
      </c>
      <c r="P3" s="342">
        <v>4070538.26</v>
      </c>
      <c r="Q3" s="342">
        <v>-10839806.1</v>
      </c>
      <c r="R3" s="342">
        <v>30798900.109999999</v>
      </c>
      <c r="S3" s="342">
        <v>511936750.43000001</v>
      </c>
      <c r="T3" s="344">
        <v>47994761.020000003</v>
      </c>
      <c r="U3" s="344">
        <v>3306936.69</v>
      </c>
      <c r="V3" s="344">
        <v>33.840000000000003</v>
      </c>
      <c r="W3" s="344">
        <v>237780</v>
      </c>
      <c r="X3" s="344">
        <v>53433478.789999999</v>
      </c>
      <c r="Y3" s="344">
        <v>2173974.06</v>
      </c>
      <c r="Z3" s="345">
        <v>77927055.790000007</v>
      </c>
      <c r="AA3" s="345">
        <v>4880</v>
      </c>
      <c r="AB3" s="345">
        <v>6397</v>
      </c>
      <c r="AC3" s="345">
        <v>30370738.390000001</v>
      </c>
      <c r="AD3" s="345">
        <v>7591025.0099999998</v>
      </c>
      <c r="AE3" s="345">
        <v>33119.85</v>
      </c>
      <c r="AF3" s="345">
        <v>19074.330000000002</v>
      </c>
      <c r="AG3" s="345">
        <v>199309.96</v>
      </c>
      <c r="AH3" s="262">
        <f t="shared" ref="AH3:AM3" si="0">SUM(AH4:AH222)</f>
        <v>170793440.28999996</v>
      </c>
      <c r="AI3" s="263">
        <f t="shared" si="0"/>
        <v>17097889.750000004</v>
      </c>
      <c r="AJ3" s="286">
        <f t="shared" si="0"/>
        <v>153695550.5399999</v>
      </c>
      <c r="AK3" s="282">
        <f t="shared" si="0"/>
        <v>107146964.39999996</v>
      </c>
      <c r="AL3" s="289">
        <f t="shared" si="0"/>
        <v>116151600.33000001</v>
      </c>
      <c r="AM3" s="286">
        <f t="shared" si="0"/>
        <v>-9004635.9300000016</v>
      </c>
    </row>
    <row r="4" spans="1:39" x14ac:dyDescent="0.2">
      <c r="D4" s="252" t="s">
        <v>12</v>
      </c>
      <c r="E4" s="336" t="s">
        <v>15</v>
      </c>
      <c r="F4" s="341">
        <v>87552.59</v>
      </c>
      <c r="G4" s="337"/>
      <c r="H4" s="341">
        <v>0</v>
      </c>
      <c r="I4" s="336"/>
      <c r="J4" s="342">
        <v>100948.66</v>
      </c>
      <c r="K4" s="342">
        <v>144285.21</v>
      </c>
      <c r="L4" s="338"/>
      <c r="M4" s="338"/>
      <c r="N4" s="338"/>
      <c r="O4" s="343">
        <v>-3284358.65</v>
      </c>
      <c r="P4" s="336"/>
      <c r="Q4" s="342">
        <v>2351172.4700000002</v>
      </c>
      <c r="R4" s="342">
        <v>-2326307.06</v>
      </c>
      <c r="S4" s="342">
        <v>2450442</v>
      </c>
      <c r="T4" s="344">
        <v>41220</v>
      </c>
      <c r="U4" s="339"/>
      <c r="V4" s="339"/>
      <c r="W4" s="339"/>
      <c r="X4" s="344">
        <v>248752</v>
      </c>
      <c r="Y4" s="344">
        <v>58681.75</v>
      </c>
      <c r="Z4" s="345">
        <v>307433.75</v>
      </c>
      <c r="AA4" s="340"/>
      <c r="AB4" s="340"/>
      <c r="AC4" s="345">
        <v>9100</v>
      </c>
      <c r="AD4" s="345">
        <v>43300.02</v>
      </c>
      <c r="AE4" s="340"/>
      <c r="AF4" s="340"/>
      <c r="AG4" s="340"/>
      <c r="AH4" s="262">
        <f>SUM(F4:H4)</f>
        <v>87552.59</v>
      </c>
      <c r="AI4" s="263">
        <f>SUM(L4:O4)</f>
        <v>-3284358.65</v>
      </c>
      <c r="AJ4" s="286">
        <f>AH4-AI4</f>
        <v>3371911.2399999998</v>
      </c>
      <c r="AK4" s="282">
        <f>SUM(T4:Y4)</f>
        <v>348653.75</v>
      </c>
      <c r="AL4" s="289">
        <f>SUM(Z4:AG4)</f>
        <v>359833.77</v>
      </c>
      <c r="AM4" s="286">
        <f>AK4-AL4</f>
        <v>-11180.020000000019</v>
      </c>
    </row>
    <row r="5" spans="1:39" x14ac:dyDescent="0.2">
      <c r="D5" s="252" t="s">
        <v>1419</v>
      </c>
      <c r="E5" s="336"/>
      <c r="F5" s="341"/>
      <c r="G5" s="337"/>
      <c r="H5" s="341"/>
      <c r="I5" s="336"/>
      <c r="J5" s="342"/>
      <c r="K5" s="342"/>
      <c r="L5" s="338"/>
      <c r="M5" s="338"/>
      <c r="N5" s="338"/>
      <c r="O5" s="343"/>
      <c r="P5" s="336"/>
      <c r="Q5" s="342"/>
      <c r="R5" s="342"/>
      <c r="S5" s="342"/>
      <c r="T5" s="344"/>
      <c r="U5" s="339"/>
      <c r="V5" s="339"/>
      <c r="W5" s="339"/>
      <c r="X5" s="344"/>
      <c r="Y5" s="344"/>
      <c r="Z5" s="345"/>
      <c r="AA5" s="340"/>
      <c r="AB5" s="340"/>
      <c r="AC5" s="345"/>
      <c r="AD5" s="345"/>
      <c r="AE5" s="340"/>
      <c r="AF5" s="340"/>
      <c r="AG5" s="340"/>
      <c r="AH5" s="262">
        <f>SUM(F5:H5)</f>
        <v>0</v>
      </c>
      <c r="AI5" s="263">
        <f>SUM(L5:O5)</f>
        <v>0</v>
      </c>
      <c r="AJ5" s="286">
        <f t="shared" ref="AJ5:AJ68" si="1">AH5-AI5</f>
        <v>0</v>
      </c>
      <c r="AK5" s="282">
        <f t="shared" ref="AK5:AK68" si="2">SUM(T5:Y5)</f>
        <v>0</v>
      </c>
      <c r="AL5" s="289">
        <f t="shared" ref="AL5:AL68" si="3">SUM(Z5:AG5)</f>
        <v>0</v>
      </c>
      <c r="AM5" s="286">
        <f t="shared" ref="AM5:AM68" si="4">AK5-AL5</f>
        <v>0</v>
      </c>
    </row>
    <row r="6" spans="1:39" x14ac:dyDescent="0.2">
      <c r="D6" s="252" t="s">
        <v>13</v>
      </c>
      <c r="E6" s="336"/>
      <c r="F6" s="341"/>
      <c r="G6" s="337"/>
      <c r="H6" s="341"/>
      <c r="I6" s="336"/>
      <c r="J6" s="342"/>
      <c r="K6" s="342"/>
      <c r="L6" s="338"/>
      <c r="M6" s="338"/>
      <c r="N6" s="338"/>
      <c r="O6" s="343"/>
      <c r="P6" s="336"/>
      <c r="Q6" s="342"/>
      <c r="R6" s="342"/>
      <c r="S6" s="342"/>
      <c r="T6" s="344"/>
      <c r="U6" s="339"/>
      <c r="V6" s="339"/>
      <c r="W6" s="339"/>
      <c r="X6" s="344"/>
      <c r="Y6" s="344"/>
      <c r="Z6" s="345"/>
      <c r="AA6" s="340"/>
      <c r="AB6" s="340"/>
      <c r="AC6" s="345"/>
      <c r="AD6" s="345"/>
      <c r="AE6" s="340"/>
      <c r="AF6" s="340"/>
      <c r="AG6" s="340"/>
      <c r="AH6" s="262">
        <f t="shared" ref="AH6:AH68" si="5">SUM(F6:H6)</f>
        <v>0</v>
      </c>
      <c r="AI6" s="263">
        <f t="shared" ref="AI6:AI68" si="6">SUM(L6:O6)</f>
        <v>0</v>
      </c>
      <c r="AJ6" s="286">
        <f t="shared" si="1"/>
        <v>0</v>
      </c>
      <c r="AK6" s="282">
        <f t="shared" si="2"/>
        <v>0</v>
      </c>
      <c r="AL6" s="289">
        <f t="shared" si="3"/>
        <v>0</v>
      </c>
      <c r="AM6" s="286">
        <f t="shared" si="4"/>
        <v>0</v>
      </c>
    </row>
    <row r="7" spans="1:39" x14ac:dyDescent="0.2">
      <c r="D7" s="252" t="s">
        <v>14</v>
      </c>
      <c r="E7" s="336"/>
      <c r="F7" s="341"/>
      <c r="G7" s="337"/>
      <c r="H7" s="341"/>
      <c r="I7" s="336"/>
      <c r="J7" s="342"/>
      <c r="K7" s="342"/>
      <c r="L7" s="338"/>
      <c r="M7" s="338"/>
      <c r="N7" s="338"/>
      <c r="O7" s="343"/>
      <c r="P7" s="336"/>
      <c r="Q7" s="342"/>
      <c r="R7" s="342"/>
      <c r="S7" s="342"/>
      <c r="T7" s="344"/>
      <c r="U7" s="339"/>
      <c r="V7" s="339"/>
      <c r="W7" s="339"/>
      <c r="X7" s="344"/>
      <c r="Y7" s="344"/>
      <c r="Z7" s="345"/>
      <c r="AA7" s="340"/>
      <c r="AB7" s="340"/>
      <c r="AC7" s="345"/>
      <c r="AD7" s="345"/>
      <c r="AE7" s="340"/>
      <c r="AF7" s="340"/>
      <c r="AG7" s="340"/>
      <c r="AH7" s="262">
        <f t="shared" si="5"/>
        <v>0</v>
      </c>
      <c r="AI7" s="263">
        <f t="shared" si="6"/>
        <v>0</v>
      </c>
      <c r="AJ7" s="286">
        <f t="shared" si="1"/>
        <v>0</v>
      </c>
      <c r="AK7" s="282">
        <f t="shared" si="2"/>
        <v>0</v>
      </c>
      <c r="AL7" s="289">
        <f t="shared" si="3"/>
        <v>0</v>
      </c>
      <c r="AM7" s="286">
        <f t="shared" si="4"/>
        <v>0</v>
      </c>
    </row>
    <row r="8" spans="1:39" x14ac:dyDescent="0.2">
      <c r="D8" s="252" t="s">
        <v>15</v>
      </c>
      <c r="E8" s="336"/>
      <c r="F8" s="341"/>
      <c r="G8" s="337"/>
      <c r="H8" s="341"/>
      <c r="I8" s="336"/>
      <c r="J8" s="342"/>
      <c r="K8" s="342"/>
      <c r="L8" s="338"/>
      <c r="M8" s="338"/>
      <c r="N8" s="338"/>
      <c r="O8" s="343"/>
      <c r="P8" s="336"/>
      <c r="Q8" s="342"/>
      <c r="R8" s="342"/>
      <c r="S8" s="342"/>
      <c r="T8" s="344"/>
      <c r="U8" s="339"/>
      <c r="V8" s="339"/>
      <c r="W8" s="339"/>
      <c r="X8" s="344"/>
      <c r="Y8" s="344"/>
      <c r="Z8" s="345"/>
      <c r="AA8" s="340"/>
      <c r="AB8" s="340"/>
      <c r="AC8" s="345"/>
      <c r="AD8" s="345"/>
      <c r="AE8" s="340"/>
      <c r="AF8" s="340"/>
      <c r="AG8" s="340"/>
      <c r="AH8" s="262">
        <f t="shared" si="5"/>
        <v>0</v>
      </c>
      <c r="AI8" s="263">
        <f t="shared" si="6"/>
        <v>0</v>
      </c>
      <c r="AJ8" s="286">
        <f t="shared" si="1"/>
        <v>0</v>
      </c>
      <c r="AK8" s="282">
        <f t="shared" si="2"/>
        <v>0</v>
      </c>
      <c r="AL8" s="289">
        <f t="shared" si="3"/>
        <v>0</v>
      </c>
      <c r="AM8" s="286">
        <f t="shared" si="4"/>
        <v>0</v>
      </c>
    </row>
    <row r="9" spans="1:39" ht="15" thickBot="1" x14ac:dyDescent="0.25">
      <c r="D9" s="252" t="s">
        <v>16</v>
      </c>
      <c r="E9" s="336"/>
      <c r="F9" s="341"/>
      <c r="G9" s="337"/>
      <c r="H9" s="341"/>
      <c r="I9" s="336"/>
      <c r="J9" s="342"/>
      <c r="K9" s="342"/>
      <c r="L9" s="338"/>
      <c r="M9" s="338"/>
      <c r="N9" s="338"/>
      <c r="O9" s="343"/>
      <c r="P9" s="336"/>
      <c r="Q9" s="342"/>
      <c r="R9" s="342"/>
      <c r="S9" s="342"/>
      <c r="T9" s="344"/>
      <c r="U9" s="339"/>
      <c r="V9" s="339"/>
      <c r="W9" s="339"/>
      <c r="X9" s="344"/>
      <c r="Y9" s="344"/>
      <c r="Z9" s="345"/>
      <c r="AA9" s="340"/>
      <c r="AB9" s="340"/>
      <c r="AC9" s="345"/>
      <c r="AD9" s="345"/>
      <c r="AE9" s="340"/>
      <c r="AF9" s="340"/>
      <c r="AG9" s="340"/>
      <c r="AH9" s="262">
        <f t="shared" si="5"/>
        <v>0</v>
      </c>
      <c r="AI9" s="263">
        <f t="shared" si="6"/>
        <v>0</v>
      </c>
      <c r="AJ9" s="286">
        <f t="shared" si="1"/>
        <v>0</v>
      </c>
      <c r="AK9" s="282">
        <f t="shared" si="2"/>
        <v>0</v>
      </c>
      <c r="AL9" s="289">
        <f t="shared" si="3"/>
        <v>0</v>
      </c>
      <c r="AM9" s="286">
        <f t="shared" si="4"/>
        <v>0</v>
      </c>
    </row>
    <row r="10" spans="1:39" ht="15" thickBot="1" x14ac:dyDescent="0.25">
      <c r="A10" s="252" t="s">
        <v>300</v>
      </c>
      <c r="B10" s="252" t="s">
        <v>41</v>
      </c>
      <c r="C10" s="290">
        <v>6923</v>
      </c>
      <c r="D10" s="291" t="s">
        <v>1420</v>
      </c>
      <c r="E10" s="336" t="s">
        <v>2600</v>
      </c>
      <c r="F10" s="341">
        <v>421608.65</v>
      </c>
      <c r="G10" s="341">
        <v>0</v>
      </c>
      <c r="H10" s="341">
        <v>594840.89</v>
      </c>
      <c r="I10" s="336"/>
      <c r="J10" s="342">
        <v>97982</v>
      </c>
      <c r="K10" s="342">
        <v>1365745.17</v>
      </c>
      <c r="L10" s="343">
        <v>11000</v>
      </c>
      <c r="M10" s="343">
        <v>68684.58</v>
      </c>
      <c r="N10" s="338"/>
      <c r="O10" s="338"/>
      <c r="P10" s="336"/>
      <c r="Q10" s="336"/>
      <c r="R10" s="342">
        <v>126497.37</v>
      </c>
      <c r="S10" s="342">
        <v>1691218.36</v>
      </c>
      <c r="T10" s="344">
        <v>167750.10999999999</v>
      </c>
      <c r="U10" s="344">
        <v>294560</v>
      </c>
      <c r="V10" s="339"/>
      <c r="W10" s="339"/>
      <c r="X10" s="344">
        <v>499781</v>
      </c>
      <c r="Y10" s="344">
        <v>4122</v>
      </c>
      <c r="Z10" s="345">
        <v>606603</v>
      </c>
      <c r="AA10" s="340"/>
      <c r="AB10" s="340"/>
      <c r="AC10" s="345">
        <v>173059.71</v>
      </c>
      <c r="AD10" s="345">
        <v>69937.84</v>
      </c>
      <c r="AE10" s="340"/>
      <c r="AF10" s="340"/>
      <c r="AG10" s="340"/>
      <c r="AH10" s="262">
        <f t="shared" si="5"/>
        <v>1016449.54</v>
      </c>
      <c r="AI10" s="263">
        <f t="shared" si="6"/>
        <v>79684.58</v>
      </c>
      <c r="AJ10" s="286">
        <f t="shared" si="1"/>
        <v>936764.96000000008</v>
      </c>
      <c r="AK10" s="282">
        <f t="shared" si="2"/>
        <v>966213.11</v>
      </c>
      <c r="AL10" s="289">
        <f t="shared" si="3"/>
        <v>849600.54999999993</v>
      </c>
      <c r="AM10" s="286">
        <f t="shared" si="4"/>
        <v>116612.56000000006</v>
      </c>
    </row>
    <row r="11" spans="1:39" ht="15" thickBot="1" x14ac:dyDescent="0.25">
      <c r="A11" s="252" t="s">
        <v>300</v>
      </c>
      <c r="B11" s="252" t="s">
        <v>41</v>
      </c>
      <c r="C11" s="290">
        <v>7817</v>
      </c>
      <c r="D11" s="291" t="s">
        <v>812</v>
      </c>
      <c r="E11" s="336" t="s">
        <v>2601</v>
      </c>
      <c r="F11" s="341">
        <v>474030.3</v>
      </c>
      <c r="G11" s="341">
        <v>7808</v>
      </c>
      <c r="H11" s="341">
        <v>524286.25</v>
      </c>
      <c r="I11" s="336"/>
      <c r="J11" s="342">
        <v>395736.3</v>
      </c>
      <c r="K11" s="342">
        <v>469882.07</v>
      </c>
      <c r="L11" s="338"/>
      <c r="M11" s="343">
        <v>66522</v>
      </c>
      <c r="N11" s="338"/>
      <c r="O11" s="338"/>
      <c r="P11" s="336"/>
      <c r="Q11" s="336"/>
      <c r="R11" s="342">
        <v>197533.99</v>
      </c>
      <c r="S11" s="342">
        <v>1534772.11</v>
      </c>
      <c r="T11" s="344">
        <v>291605.99</v>
      </c>
      <c r="U11" s="339"/>
      <c r="V11" s="339"/>
      <c r="W11" s="339"/>
      <c r="X11" s="344">
        <v>321765</v>
      </c>
      <c r="Y11" s="344">
        <v>2000</v>
      </c>
      <c r="Z11" s="345">
        <v>543727</v>
      </c>
      <c r="AA11" s="340"/>
      <c r="AB11" s="340"/>
      <c r="AC11" s="345">
        <v>158193.85</v>
      </c>
      <c r="AD11" s="345">
        <v>63309.48</v>
      </c>
      <c r="AE11" s="340"/>
      <c r="AF11" s="340"/>
      <c r="AG11" s="340"/>
      <c r="AH11" s="262">
        <f t="shared" si="5"/>
        <v>1006124.55</v>
      </c>
      <c r="AI11" s="263">
        <f t="shared" si="6"/>
        <v>66522</v>
      </c>
      <c r="AJ11" s="286">
        <f t="shared" si="1"/>
        <v>939602.55</v>
      </c>
      <c r="AK11" s="282">
        <f t="shared" si="2"/>
        <v>615370.99</v>
      </c>
      <c r="AL11" s="289">
        <f t="shared" si="3"/>
        <v>765230.33</v>
      </c>
      <c r="AM11" s="286">
        <f t="shared" si="4"/>
        <v>-149859.33999999997</v>
      </c>
    </row>
    <row r="12" spans="1:39" ht="15" thickBot="1" x14ac:dyDescent="0.25">
      <c r="A12" s="252" t="s">
        <v>300</v>
      </c>
      <c r="B12" s="252" t="s">
        <v>41</v>
      </c>
      <c r="C12" s="290">
        <v>11016</v>
      </c>
      <c r="D12" s="291" t="s">
        <v>813</v>
      </c>
      <c r="E12" s="336" t="s">
        <v>2602</v>
      </c>
      <c r="F12" s="341">
        <v>1504263.38</v>
      </c>
      <c r="G12" s="341">
        <v>46800</v>
      </c>
      <c r="H12" s="341">
        <v>822433.77</v>
      </c>
      <c r="I12" s="336"/>
      <c r="J12" s="342">
        <v>731267.71</v>
      </c>
      <c r="K12" s="342">
        <v>584223.96</v>
      </c>
      <c r="L12" s="338"/>
      <c r="M12" s="343">
        <v>289025.78999999998</v>
      </c>
      <c r="N12" s="338"/>
      <c r="O12" s="343">
        <v>95</v>
      </c>
      <c r="P12" s="336"/>
      <c r="Q12" s="336"/>
      <c r="R12" s="342">
        <v>227420.54</v>
      </c>
      <c r="S12" s="342">
        <v>1567224.53</v>
      </c>
      <c r="T12" s="344">
        <v>42197.97</v>
      </c>
      <c r="U12" s="344">
        <v>-157305</v>
      </c>
      <c r="V12" s="339"/>
      <c r="W12" s="339"/>
      <c r="X12" s="344">
        <v>302670</v>
      </c>
      <c r="Y12" s="339"/>
      <c r="Z12" s="345">
        <v>525727</v>
      </c>
      <c r="AA12" s="340"/>
      <c r="AB12" s="340"/>
      <c r="AC12" s="345">
        <v>373447.33</v>
      </c>
      <c r="AD12" s="345">
        <v>55902.06</v>
      </c>
      <c r="AE12" s="340"/>
      <c r="AF12" s="340"/>
      <c r="AG12" s="340"/>
      <c r="AH12" s="262">
        <f t="shared" si="5"/>
        <v>2373497.15</v>
      </c>
      <c r="AI12" s="263">
        <f t="shared" si="6"/>
        <v>289120.78999999998</v>
      </c>
      <c r="AJ12" s="286">
        <f t="shared" si="1"/>
        <v>2084376.3599999999</v>
      </c>
      <c r="AK12" s="282">
        <f t="shared" si="2"/>
        <v>187562.97</v>
      </c>
      <c r="AL12" s="289">
        <f t="shared" si="3"/>
        <v>955076.39000000013</v>
      </c>
      <c r="AM12" s="286">
        <f t="shared" si="4"/>
        <v>-767513.42000000016</v>
      </c>
    </row>
    <row r="13" spans="1:39" ht="15" thickBot="1" x14ac:dyDescent="0.25">
      <c r="A13" s="252" t="s">
        <v>300</v>
      </c>
      <c r="B13" s="252" t="s">
        <v>41</v>
      </c>
      <c r="C13" s="290">
        <v>5402</v>
      </c>
      <c r="D13" s="291" t="s">
        <v>814</v>
      </c>
      <c r="E13" s="336" t="s">
        <v>2603</v>
      </c>
      <c r="F13" s="341">
        <v>1324507.8700000001</v>
      </c>
      <c r="G13" s="341">
        <v>7808</v>
      </c>
      <c r="H13" s="341">
        <v>272113.39</v>
      </c>
      <c r="I13" s="336"/>
      <c r="J13" s="342">
        <v>67834.95</v>
      </c>
      <c r="K13" s="342">
        <v>2495648.7999999998</v>
      </c>
      <c r="L13" s="343">
        <v>0</v>
      </c>
      <c r="M13" s="343">
        <v>69787.350000000006</v>
      </c>
      <c r="N13" s="338"/>
      <c r="O13" s="338"/>
      <c r="P13" s="336"/>
      <c r="Q13" s="336"/>
      <c r="R13" s="342">
        <v>142258.62</v>
      </c>
      <c r="S13" s="342">
        <v>1097038.29</v>
      </c>
      <c r="T13" s="344">
        <v>181511.25</v>
      </c>
      <c r="U13" s="344">
        <v>1800000</v>
      </c>
      <c r="V13" s="339"/>
      <c r="W13" s="339"/>
      <c r="X13" s="344">
        <v>372213</v>
      </c>
      <c r="Y13" s="344">
        <v>25000</v>
      </c>
      <c r="Z13" s="345">
        <v>516617</v>
      </c>
      <c r="AA13" s="340"/>
      <c r="AB13" s="340"/>
      <c r="AC13" s="345">
        <v>97292.94</v>
      </c>
      <c r="AD13" s="345">
        <v>96544.22</v>
      </c>
      <c r="AE13" s="340"/>
      <c r="AF13" s="340"/>
      <c r="AG13" s="340"/>
      <c r="AH13" s="262">
        <f t="shared" si="5"/>
        <v>1604429.2600000002</v>
      </c>
      <c r="AI13" s="263">
        <f t="shared" si="6"/>
        <v>69787.350000000006</v>
      </c>
      <c r="AJ13" s="286">
        <f t="shared" si="1"/>
        <v>1534641.9100000001</v>
      </c>
      <c r="AK13" s="282">
        <f t="shared" si="2"/>
        <v>2378724.25</v>
      </c>
      <c r="AL13" s="289">
        <f t="shared" si="3"/>
        <v>710454.15999999992</v>
      </c>
      <c r="AM13" s="286">
        <f t="shared" si="4"/>
        <v>1668270.09</v>
      </c>
    </row>
    <row r="14" spans="1:39" ht="15" thickBot="1" x14ac:dyDescent="0.25">
      <c r="A14" s="252" t="s">
        <v>300</v>
      </c>
      <c r="B14" s="252" t="s">
        <v>41</v>
      </c>
      <c r="C14" s="290">
        <v>4534</v>
      </c>
      <c r="D14" s="291" t="s">
        <v>815</v>
      </c>
      <c r="E14" s="336" t="s">
        <v>2604</v>
      </c>
      <c r="F14" s="341">
        <v>338931.76</v>
      </c>
      <c r="G14" s="341">
        <v>4104</v>
      </c>
      <c r="H14" s="341">
        <v>235549.06</v>
      </c>
      <c r="I14" s="336"/>
      <c r="J14" s="342">
        <v>1982776.18</v>
      </c>
      <c r="K14" s="342">
        <v>282630.21000000002</v>
      </c>
      <c r="L14" s="338"/>
      <c r="M14" s="343">
        <v>25911.360000000001</v>
      </c>
      <c r="N14" s="338"/>
      <c r="O14" s="338"/>
      <c r="P14" s="336"/>
      <c r="Q14" s="336"/>
      <c r="R14" s="342">
        <v>114564.52</v>
      </c>
      <c r="S14" s="342">
        <v>1718005.94</v>
      </c>
      <c r="T14" s="344">
        <v>116108.19</v>
      </c>
      <c r="U14" s="339"/>
      <c r="V14" s="339"/>
      <c r="W14" s="339"/>
      <c r="X14" s="344">
        <v>281453</v>
      </c>
      <c r="Y14" s="339"/>
      <c r="Z14" s="345">
        <v>358212</v>
      </c>
      <c r="AA14" s="340"/>
      <c r="AB14" s="340"/>
      <c r="AC14" s="345">
        <v>146139.32</v>
      </c>
      <c r="AD14" s="345">
        <v>41782.160000000003</v>
      </c>
      <c r="AE14" s="340"/>
      <c r="AF14" s="340"/>
      <c r="AG14" s="340"/>
      <c r="AH14" s="262">
        <f t="shared" si="5"/>
        <v>578584.82000000007</v>
      </c>
      <c r="AI14" s="263">
        <f t="shared" si="6"/>
        <v>25911.360000000001</v>
      </c>
      <c r="AJ14" s="286">
        <f t="shared" si="1"/>
        <v>552673.46000000008</v>
      </c>
      <c r="AK14" s="282">
        <f t="shared" si="2"/>
        <v>397561.19</v>
      </c>
      <c r="AL14" s="289">
        <f t="shared" si="3"/>
        <v>546133.48</v>
      </c>
      <c r="AM14" s="286">
        <f t="shared" si="4"/>
        <v>-148572.28999999998</v>
      </c>
    </row>
    <row r="15" spans="1:39" ht="15" thickBot="1" x14ac:dyDescent="0.25">
      <c r="A15" s="252" t="s">
        <v>300</v>
      </c>
      <c r="B15" s="252" t="s">
        <v>41</v>
      </c>
      <c r="C15" s="290">
        <v>8215</v>
      </c>
      <c r="D15" s="291" t="s">
        <v>816</v>
      </c>
      <c r="E15" s="336" t="s">
        <v>2605</v>
      </c>
      <c r="F15" s="341">
        <v>480935.27</v>
      </c>
      <c r="G15" s="341">
        <v>4104</v>
      </c>
      <c r="H15" s="341">
        <v>642855.42000000004</v>
      </c>
      <c r="I15" s="336"/>
      <c r="J15" s="342">
        <v>1572970.63</v>
      </c>
      <c r="K15" s="342">
        <v>134164.19</v>
      </c>
      <c r="L15" s="338"/>
      <c r="M15" s="343">
        <v>169300.39</v>
      </c>
      <c r="N15" s="343">
        <v>62009.2</v>
      </c>
      <c r="O15" s="343">
        <v>887655</v>
      </c>
      <c r="P15" s="336"/>
      <c r="Q15" s="336"/>
      <c r="R15" s="342">
        <v>168338.81</v>
      </c>
      <c r="S15" s="342">
        <v>3950541.16</v>
      </c>
      <c r="T15" s="344">
        <v>200995.95</v>
      </c>
      <c r="U15" s="339"/>
      <c r="V15" s="339"/>
      <c r="W15" s="339"/>
      <c r="X15" s="344">
        <v>302755</v>
      </c>
      <c r="Y15" s="339"/>
      <c r="Z15" s="345">
        <v>466884</v>
      </c>
      <c r="AA15" s="340"/>
      <c r="AB15" s="340"/>
      <c r="AC15" s="345">
        <v>218772.31</v>
      </c>
      <c r="AD15" s="345">
        <v>8176.4</v>
      </c>
      <c r="AE15" s="340"/>
      <c r="AF15" s="340"/>
      <c r="AG15" s="340"/>
      <c r="AH15" s="262">
        <f t="shared" si="5"/>
        <v>1127894.69</v>
      </c>
      <c r="AI15" s="263">
        <f t="shared" si="6"/>
        <v>1118964.5900000001</v>
      </c>
      <c r="AJ15" s="286">
        <f t="shared" si="1"/>
        <v>8930.0999999998603</v>
      </c>
      <c r="AK15" s="282">
        <f t="shared" si="2"/>
        <v>503750.95</v>
      </c>
      <c r="AL15" s="289">
        <f t="shared" si="3"/>
        <v>693832.71000000008</v>
      </c>
      <c r="AM15" s="286">
        <f t="shared" si="4"/>
        <v>-190081.76000000007</v>
      </c>
    </row>
    <row r="16" spans="1:39" ht="15" thickBot="1" x14ac:dyDescent="0.25">
      <c r="A16" s="252" t="s">
        <v>300</v>
      </c>
      <c r="B16" s="252" t="s">
        <v>41</v>
      </c>
      <c r="C16" s="290">
        <v>8736</v>
      </c>
      <c r="D16" s="291" t="s">
        <v>817</v>
      </c>
      <c r="E16" s="336" t="s">
        <v>2606</v>
      </c>
      <c r="F16" s="341">
        <v>669389.02</v>
      </c>
      <c r="G16" s="341">
        <v>16416</v>
      </c>
      <c r="H16" s="341">
        <v>368554.5</v>
      </c>
      <c r="I16" s="336"/>
      <c r="J16" s="342">
        <v>794588.27</v>
      </c>
      <c r="K16" s="342">
        <v>836109.41</v>
      </c>
      <c r="L16" s="338"/>
      <c r="M16" s="343">
        <v>87700.56</v>
      </c>
      <c r="N16" s="343">
        <v>5000</v>
      </c>
      <c r="O16" s="343">
        <v>258.88</v>
      </c>
      <c r="P16" s="336"/>
      <c r="Q16" s="336"/>
      <c r="R16" s="342">
        <v>162145.42000000001</v>
      </c>
      <c r="S16" s="342">
        <v>2643840</v>
      </c>
      <c r="T16" s="344">
        <v>190014.4</v>
      </c>
      <c r="U16" s="339"/>
      <c r="V16" s="339"/>
      <c r="W16" s="339"/>
      <c r="X16" s="344">
        <v>299359</v>
      </c>
      <c r="Y16" s="339"/>
      <c r="Z16" s="345">
        <v>495319</v>
      </c>
      <c r="AA16" s="340"/>
      <c r="AB16" s="340"/>
      <c r="AC16" s="345">
        <v>277443.44</v>
      </c>
      <c r="AD16" s="345">
        <v>75326.92</v>
      </c>
      <c r="AE16" s="340"/>
      <c r="AF16" s="340"/>
      <c r="AG16" s="340"/>
      <c r="AH16" s="262">
        <f t="shared" si="5"/>
        <v>1054359.52</v>
      </c>
      <c r="AI16" s="263">
        <f t="shared" si="6"/>
        <v>92959.44</v>
      </c>
      <c r="AJ16" s="286">
        <f t="shared" si="1"/>
        <v>961400.08000000007</v>
      </c>
      <c r="AK16" s="282">
        <f t="shared" si="2"/>
        <v>489373.4</v>
      </c>
      <c r="AL16" s="289">
        <f t="shared" si="3"/>
        <v>848089.36</v>
      </c>
      <c r="AM16" s="286">
        <f t="shared" si="4"/>
        <v>-358715.95999999996</v>
      </c>
    </row>
    <row r="17" spans="1:39" ht="15" thickBot="1" x14ac:dyDescent="0.25">
      <c r="A17" s="252" t="s">
        <v>300</v>
      </c>
      <c r="B17" s="252" t="s">
        <v>41</v>
      </c>
      <c r="C17" s="290">
        <v>4649</v>
      </c>
      <c r="D17" s="291" t="s">
        <v>818</v>
      </c>
      <c r="E17" s="336" t="s">
        <v>2607</v>
      </c>
      <c r="F17" s="341">
        <v>242606.13</v>
      </c>
      <c r="G17" s="341">
        <v>7808</v>
      </c>
      <c r="H17" s="341">
        <v>269760.3</v>
      </c>
      <c r="I17" s="336"/>
      <c r="J17" s="342">
        <v>666632.48</v>
      </c>
      <c r="K17" s="342">
        <v>7609.3</v>
      </c>
      <c r="L17" s="338"/>
      <c r="M17" s="343">
        <v>107178.36</v>
      </c>
      <c r="N17" s="338"/>
      <c r="O17" s="338"/>
      <c r="P17" s="336"/>
      <c r="Q17" s="336"/>
      <c r="R17" s="342">
        <v>117647.77</v>
      </c>
      <c r="S17" s="342">
        <v>2287723.02</v>
      </c>
      <c r="T17" s="344">
        <v>155724.87</v>
      </c>
      <c r="U17" s="339"/>
      <c r="V17" s="339"/>
      <c r="W17" s="339"/>
      <c r="X17" s="344">
        <v>259631</v>
      </c>
      <c r="Y17" s="339"/>
      <c r="Z17" s="345">
        <v>399971</v>
      </c>
      <c r="AA17" s="340"/>
      <c r="AB17" s="340"/>
      <c r="AC17" s="345">
        <v>146899.10999999999</v>
      </c>
      <c r="AD17" s="345">
        <v>20996</v>
      </c>
      <c r="AE17" s="340"/>
      <c r="AF17" s="340"/>
      <c r="AG17" s="340"/>
      <c r="AH17" s="262">
        <f t="shared" si="5"/>
        <v>520174.43</v>
      </c>
      <c r="AI17" s="263">
        <f t="shared" si="6"/>
        <v>107178.36</v>
      </c>
      <c r="AJ17" s="286">
        <f t="shared" si="1"/>
        <v>412996.07</v>
      </c>
      <c r="AK17" s="282">
        <f t="shared" si="2"/>
        <v>415355.87</v>
      </c>
      <c r="AL17" s="289">
        <f t="shared" si="3"/>
        <v>567866.11</v>
      </c>
      <c r="AM17" s="286">
        <f t="shared" si="4"/>
        <v>-152510.24</v>
      </c>
    </row>
    <row r="18" spans="1:39" ht="15" thickBot="1" x14ac:dyDescent="0.25">
      <c r="A18" s="252" t="s">
        <v>300</v>
      </c>
      <c r="B18" s="252" t="s">
        <v>41</v>
      </c>
      <c r="C18" s="290">
        <v>8434</v>
      </c>
      <c r="D18" s="291" t="s">
        <v>819</v>
      </c>
      <c r="E18" s="336" t="s">
        <v>2608</v>
      </c>
      <c r="F18" s="341">
        <v>910695.79</v>
      </c>
      <c r="G18" s="341">
        <v>4104</v>
      </c>
      <c r="H18" s="341">
        <v>541633.01</v>
      </c>
      <c r="I18" s="336"/>
      <c r="J18" s="342">
        <v>638429.41</v>
      </c>
      <c r="K18" s="342">
        <v>784271</v>
      </c>
      <c r="L18" s="338"/>
      <c r="M18" s="343">
        <v>274019.59999999998</v>
      </c>
      <c r="N18" s="338"/>
      <c r="O18" s="338"/>
      <c r="P18" s="336"/>
      <c r="Q18" s="336"/>
      <c r="R18" s="342">
        <v>198250.49</v>
      </c>
      <c r="S18" s="342">
        <v>312292.87</v>
      </c>
      <c r="T18" s="344">
        <v>191113.31</v>
      </c>
      <c r="U18" s="339"/>
      <c r="V18" s="339"/>
      <c r="W18" s="339"/>
      <c r="X18" s="344">
        <v>462693</v>
      </c>
      <c r="Y18" s="344">
        <v>16090</v>
      </c>
      <c r="Z18" s="345">
        <v>682517</v>
      </c>
      <c r="AA18" s="340"/>
      <c r="AB18" s="340"/>
      <c r="AC18" s="345">
        <v>157940.49</v>
      </c>
      <c r="AD18" s="345">
        <v>26273.94</v>
      </c>
      <c r="AE18" s="340"/>
      <c r="AF18" s="340"/>
      <c r="AG18" s="340"/>
      <c r="AH18" s="262">
        <f t="shared" si="5"/>
        <v>1456432.8</v>
      </c>
      <c r="AI18" s="263">
        <f t="shared" si="6"/>
        <v>274019.59999999998</v>
      </c>
      <c r="AJ18" s="286">
        <f t="shared" si="1"/>
        <v>1182413.2000000002</v>
      </c>
      <c r="AK18" s="282">
        <f t="shared" si="2"/>
        <v>669896.31000000006</v>
      </c>
      <c r="AL18" s="289">
        <f t="shared" si="3"/>
        <v>866731.42999999993</v>
      </c>
      <c r="AM18" s="286">
        <f t="shared" si="4"/>
        <v>-196835.11999999988</v>
      </c>
    </row>
    <row r="19" spans="1:39" ht="15" thickBot="1" x14ac:dyDescent="0.25">
      <c r="A19" s="252" t="s">
        <v>300</v>
      </c>
      <c r="B19" s="252" t="s">
        <v>41</v>
      </c>
      <c r="C19" s="290">
        <v>9149</v>
      </c>
      <c r="D19" s="291" t="s">
        <v>820</v>
      </c>
      <c r="E19" s="336" t="s">
        <v>2609</v>
      </c>
      <c r="F19" s="341">
        <v>1926256.52</v>
      </c>
      <c r="G19" s="341">
        <v>4104</v>
      </c>
      <c r="H19" s="341">
        <v>498144.75</v>
      </c>
      <c r="I19" s="336"/>
      <c r="J19" s="342">
        <v>309649.51</v>
      </c>
      <c r="K19" s="342">
        <v>534594.73</v>
      </c>
      <c r="L19" s="338"/>
      <c r="M19" s="343">
        <v>122616.22</v>
      </c>
      <c r="N19" s="343">
        <v>15000</v>
      </c>
      <c r="O19" s="343">
        <v>1370.06</v>
      </c>
      <c r="P19" s="336"/>
      <c r="Q19" s="336"/>
      <c r="R19" s="342">
        <v>157620.26</v>
      </c>
      <c r="S19" s="342">
        <v>928313.81</v>
      </c>
      <c r="T19" s="344">
        <v>152617.01999999999</v>
      </c>
      <c r="U19" s="339"/>
      <c r="V19" s="339"/>
      <c r="W19" s="339"/>
      <c r="X19" s="344">
        <v>597938</v>
      </c>
      <c r="Y19" s="344">
        <v>22400</v>
      </c>
      <c r="Z19" s="345">
        <v>860906</v>
      </c>
      <c r="AA19" s="340"/>
      <c r="AB19" s="340"/>
      <c r="AC19" s="345">
        <v>160078.45000000001</v>
      </c>
      <c r="AD19" s="345">
        <v>1595.86</v>
      </c>
      <c r="AE19" s="340"/>
      <c r="AF19" s="340"/>
      <c r="AG19" s="340"/>
      <c r="AH19" s="262">
        <f t="shared" si="5"/>
        <v>2428505.27</v>
      </c>
      <c r="AI19" s="263">
        <f t="shared" si="6"/>
        <v>138986.28</v>
      </c>
      <c r="AJ19" s="286">
        <f t="shared" si="1"/>
        <v>2289518.9900000002</v>
      </c>
      <c r="AK19" s="282">
        <f t="shared" si="2"/>
        <v>772955.02</v>
      </c>
      <c r="AL19" s="289">
        <f t="shared" si="3"/>
        <v>1022580.3099999999</v>
      </c>
      <c r="AM19" s="286">
        <f t="shared" si="4"/>
        <v>-249625.28999999992</v>
      </c>
    </row>
    <row r="20" spans="1:39" ht="15" thickBot="1" x14ac:dyDescent="0.25">
      <c r="A20" s="252" t="s">
        <v>300</v>
      </c>
      <c r="B20" s="252" t="s">
        <v>41</v>
      </c>
      <c r="C20" s="290">
        <v>6199</v>
      </c>
      <c r="D20" s="291" t="s">
        <v>821</v>
      </c>
      <c r="E20" s="336" t="s">
        <v>2610</v>
      </c>
      <c r="F20" s="341">
        <v>1662806.68</v>
      </c>
      <c r="G20" s="341">
        <v>8208</v>
      </c>
      <c r="H20" s="341">
        <v>404869.43</v>
      </c>
      <c r="I20" s="336"/>
      <c r="J20" s="342">
        <v>302450.02</v>
      </c>
      <c r="K20" s="342">
        <v>649060.1</v>
      </c>
      <c r="L20" s="343">
        <v>19833</v>
      </c>
      <c r="M20" s="343">
        <v>72256.759999999995</v>
      </c>
      <c r="N20" s="338"/>
      <c r="O20" s="338"/>
      <c r="P20" s="342">
        <v>217250</v>
      </c>
      <c r="Q20" s="336"/>
      <c r="R20" s="342">
        <v>196953.29</v>
      </c>
      <c r="S20" s="342">
        <v>955989.15</v>
      </c>
      <c r="T20" s="344">
        <v>216827.77</v>
      </c>
      <c r="U20" s="339"/>
      <c r="V20" s="339"/>
      <c r="W20" s="339"/>
      <c r="X20" s="344">
        <v>439494.6</v>
      </c>
      <c r="Y20" s="344">
        <v>34800</v>
      </c>
      <c r="Z20" s="345">
        <v>571194.6</v>
      </c>
      <c r="AA20" s="340"/>
      <c r="AB20" s="340"/>
      <c r="AC20" s="345">
        <v>194757.1</v>
      </c>
      <c r="AD20" s="345">
        <v>248090.87</v>
      </c>
      <c r="AE20" s="340"/>
      <c r="AF20" s="340"/>
      <c r="AG20" s="340"/>
      <c r="AH20" s="262">
        <f t="shared" si="5"/>
        <v>2075884.1099999999</v>
      </c>
      <c r="AI20" s="263">
        <f t="shared" si="6"/>
        <v>92089.76</v>
      </c>
      <c r="AJ20" s="286">
        <f t="shared" si="1"/>
        <v>1983794.3499999999</v>
      </c>
      <c r="AK20" s="282">
        <f t="shared" si="2"/>
        <v>691122.37</v>
      </c>
      <c r="AL20" s="289">
        <f t="shared" si="3"/>
        <v>1014042.57</v>
      </c>
      <c r="AM20" s="286">
        <f t="shared" si="4"/>
        <v>-322920.19999999995</v>
      </c>
    </row>
    <row r="21" spans="1:39" ht="15" thickBot="1" x14ac:dyDescent="0.25">
      <c r="A21" s="252" t="s">
        <v>300</v>
      </c>
      <c r="B21" s="252" t="s">
        <v>41</v>
      </c>
      <c r="C21" s="290">
        <v>5135</v>
      </c>
      <c r="D21" s="291" t="s">
        <v>822</v>
      </c>
      <c r="E21" s="336" t="s">
        <v>2611</v>
      </c>
      <c r="F21" s="341">
        <v>273861.19</v>
      </c>
      <c r="G21" s="337"/>
      <c r="H21" s="341">
        <v>273656.18</v>
      </c>
      <c r="I21" s="336"/>
      <c r="J21" s="342">
        <v>750188.63</v>
      </c>
      <c r="K21" s="342">
        <v>226353.9</v>
      </c>
      <c r="L21" s="338"/>
      <c r="M21" s="343">
        <v>125567.19</v>
      </c>
      <c r="N21" s="338"/>
      <c r="O21" s="338"/>
      <c r="P21" s="336"/>
      <c r="Q21" s="336"/>
      <c r="R21" s="342">
        <v>109070.55</v>
      </c>
      <c r="S21" s="342">
        <v>1540469.93</v>
      </c>
      <c r="T21" s="344">
        <v>181979.25</v>
      </c>
      <c r="U21" s="339"/>
      <c r="V21" s="339"/>
      <c r="W21" s="339"/>
      <c r="X21" s="344">
        <v>68544</v>
      </c>
      <c r="Y21" s="339"/>
      <c r="Z21" s="345">
        <v>230736</v>
      </c>
      <c r="AA21" s="340"/>
      <c r="AB21" s="340"/>
      <c r="AC21" s="345">
        <v>146040.69</v>
      </c>
      <c r="AD21" s="345">
        <v>50792.73</v>
      </c>
      <c r="AE21" s="340"/>
      <c r="AF21" s="340"/>
      <c r="AG21" s="340"/>
      <c r="AH21" s="262">
        <f t="shared" si="5"/>
        <v>547517.37</v>
      </c>
      <c r="AI21" s="263">
        <f t="shared" si="6"/>
        <v>125567.19</v>
      </c>
      <c r="AJ21" s="286">
        <f t="shared" si="1"/>
        <v>421950.18</v>
      </c>
      <c r="AK21" s="282">
        <f t="shared" si="2"/>
        <v>250523.25</v>
      </c>
      <c r="AL21" s="289">
        <f t="shared" si="3"/>
        <v>427569.42</v>
      </c>
      <c r="AM21" s="286">
        <f t="shared" si="4"/>
        <v>-177046.16999999998</v>
      </c>
    </row>
    <row r="22" spans="1:39" ht="15" thickBot="1" x14ac:dyDescent="0.25">
      <c r="A22" s="252" t="s">
        <v>300</v>
      </c>
      <c r="B22" s="252" t="s">
        <v>41</v>
      </c>
      <c r="C22" s="290">
        <v>10482</v>
      </c>
      <c r="D22" s="291" t="s">
        <v>823</v>
      </c>
      <c r="E22" s="336" t="s">
        <v>2612</v>
      </c>
      <c r="F22" s="341">
        <v>2527339.98</v>
      </c>
      <c r="G22" s="341">
        <v>11912</v>
      </c>
      <c r="H22" s="341">
        <v>663170.75</v>
      </c>
      <c r="I22" s="336"/>
      <c r="J22" s="342">
        <v>404465.63</v>
      </c>
      <c r="K22" s="342">
        <v>98133.99</v>
      </c>
      <c r="L22" s="338"/>
      <c r="M22" s="343">
        <v>106282.26</v>
      </c>
      <c r="N22" s="338"/>
      <c r="O22" s="338"/>
      <c r="P22" s="336"/>
      <c r="Q22" s="336"/>
      <c r="R22" s="342">
        <v>1548987.61</v>
      </c>
      <c r="S22" s="342">
        <v>2399548.4500000002</v>
      </c>
      <c r="T22" s="344">
        <v>171695.08</v>
      </c>
      <c r="U22" s="339"/>
      <c r="V22" s="339"/>
      <c r="W22" s="339"/>
      <c r="X22" s="344">
        <v>1011951.5</v>
      </c>
      <c r="Y22" s="339"/>
      <c r="Z22" s="345">
        <v>1276251.5</v>
      </c>
      <c r="AA22" s="340"/>
      <c r="AB22" s="340"/>
      <c r="AC22" s="345">
        <v>229097.23</v>
      </c>
      <c r="AD22" s="345">
        <v>7396.32</v>
      </c>
      <c r="AE22" s="340"/>
      <c r="AF22" s="340"/>
      <c r="AG22" s="340"/>
      <c r="AH22" s="262">
        <f t="shared" si="5"/>
        <v>3202422.73</v>
      </c>
      <c r="AI22" s="263">
        <f t="shared" si="6"/>
        <v>106282.26</v>
      </c>
      <c r="AJ22" s="286">
        <f t="shared" si="1"/>
        <v>3096140.47</v>
      </c>
      <c r="AK22" s="282">
        <f t="shared" si="2"/>
        <v>1183646.58</v>
      </c>
      <c r="AL22" s="289">
        <f t="shared" si="3"/>
        <v>1512745.05</v>
      </c>
      <c r="AM22" s="286">
        <f t="shared" si="4"/>
        <v>-329098.46999999997</v>
      </c>
    </row>
    <row r="23" spans="1:39" ht="15" thickBot="1" x14ac:dyDescent="0.25">
      <c r="A23" s="252" t="s">
        <v>300</v>
      </c>
      <c r="B23" s="252" t="s">
        <v>41</v>
      </c>
      <c r="C23" s="290">
        <v>8929</v>
      </c>
      <c r="D23" s="291" t="s">
        <v>824</v>
      </c>
      <c r="E23" s="336" t="s">
        <v>2613</v>
      </c>
      <c r="F23" s="341">
        <v>834562.75</v>
      </c>
      <c r="G23" s="341">
        <v>4104</v>
      </c>
      <c r="H23" s="341">
        <v>504641.48</v>
      </c>
      <c r="I23" s="336"/>
      <c r="J23" s="342">
        <v>503232.44</v>
      </c>
      <c r="K23" s="342">
        <v>1313099.51</v>
      </c>
      <c r="L23" s="338"/>
      <c r="M23" s="343">
        <v>101426.07</v>
      </c>
      <c r="N23" s="343">
        <v>26066</v>
      </c>
      <c r="O23" s="338"/>
      <c r="P23" s="336"/>
      <c r="Q23" s="336"/>
      <c r="R23" s="342">
        <v>202151.69</v>
      </c>
      <c r="S23" s="342">
        <v>3847094.62</v>
      </c>
      <c r="T23" s="344">
        <v>391959.06</v>
      </c>
      <c r="U23" s="344">
        <v>135200</v>
      </c>
      <c r="V23" s="339"/>
      <c r="W23" s="339"/>
      <c r="X23" s="344">
        <v>622706.5</v>
      </c>
      <c r="Y23" s="344">
        <v>5600</v>
      </c>
      <c r="Z23" s="345">
        <v>848526.5</v>
      </c>
      <c r="AA23" s="340"/>
      <c r="AB23" s="340"/>
      <c r="AC23" s="345">
        <v>204112.6</v>
      </c>
      <c r="AD23" s="345">
        <v>85552.88</v>
      </c>
      <c r="AE23" s="340"/>
      <c r="AF23" s="340"/>
      <c r="AG23" s="340"/>
      <c r="AH23" s="262">
        <f t="shared" si="5"/>
        <v>1343308.23</v>
      </c>
      <c r="AI23" s="263">
        <f t="shared" si="6"/>
        <v>127492.07</v>
      </c>
      <c r="AJ23" s="286">
        <f t="shared" si="1"/>
        <v>1215816.1599999999</v>
      </c>
      <c r="AK23" s="282">
        <f t="shared" si="2"/>
        <v>1155465.56</v>
      </c>
      <c r="AL23" s="289">
        <f t="shared" si="3"/>
        <v>1138191.98</v>
      </c>
      <c r="AM23" s="286">
        <f t="shared" si="4"/>
        <v>17273.580000000075</v>
      </c>
    </row>
    <row r="24" spans="1:39" ht="15" thickBot="1" x14ac:dyDescent="0.25">
      <c r="A24" s="252" t="s">
        <v>300</v>
      </c>
      <c r="B24" s="252" t="s">
        <v>41</v>
      </c>
      <c r="C24" s="290">
        <v>13938</v>
      </c>
      <c r="D24" s="291" t="s">
        <v>825</v>
      </c>
      <c r="E24" s="336" t="s">
        <v>2614</v>
      </c>
      <c r="F24" s="341">
        <v>1593274.33</v>
      </c>
      <c r="G24" s="341">
        <v>19720</v>
      </c>
      <c r="H24" s="341">
        <v>580187.18999999994</v>
      </c>
      <c r="I24" s="336"/>
      <c r="J24" s="342">
        <v>4</v>
      </c>
      <c r="K24" s="342">
        <v>874734.62</v>
      </c>
      <c r="L24" s="343">
        <v>4500</v>
      </c>
      <c r="M24" s="343">
        <v>147554.42000000001</v>
      </c>
      <c r="N24" s="338"/>
      <c r="O24" s="338"/>
      <c r="P24" s="336"/>
      <c r="Q24" s="336"/>
      <c r="R24" s="342">
        <v>390477.55</v>
      </c>
      <c r="S24" s="342">
        <v>2781867.7</v>
      </c>
      <c r="T24" s="344">
        <v>74891.600000000006</v>
      </c>
      <c r="U24" s="339"/>
      <c r="V24" s="339"/>
      <c r="W24" s="339"/>
      <c r="X24" s="344">
        <v>652751</v>
      </c>
      <c r="Y24" s="344">
        <v>11200</v>
      </c>
      <c r="Z24" s="345">
        <v>891095</v>
      </c>
      <c r="AA24" s="340"/>
      <c r="AB24" s="340"/>
      <c r="AC24" s="345">
        <v>314366.21000000002</v>
      </c>
      <c r="AD24" s="345">
        <v>41135.07</v>
      </c>
      <c r="AE24" s="340"/>
      <c r="AF24" s="340"/>
      <c r="AG24" s="340"/>
      <c r="AH24" s="262">
        <f t="shared" si="5"/>
        <v>2193181.52</v>
      </c>
      <c r="AI24" s="263">
        <f t="shared" si="6"/>
        <v>152054.42000000001</v>
      </c>
      <c r="AJ24" s="286">
        <f t="shared" si="1"/>
        <v>2041127.1</v>
      </c>
      <c r="AK24" s="282">
        <f t="shared" si="2"/>
        <v>738842.6</v>
      </c>
      <c r="AL24" s="289">
        <f t="shared" si="3"/>
        <v>1246596.28</v>
      </c>
      <c r="AM24" s="286">
        <f t="shared" si="4"/>
        <v>-507753.68000000005</v>
      </c>
    </row>
    <row r="25" spans="1:39" ht="15" thickBot="1" x14ac:dyDescent="0.25">
      <c r="A25" s="252" t="s">
        <v>300</v>
      </c>
      <c r="B25" s="252" t="s">
        <v>41</v>
      </c>
      <c r="C25" s="290">
        <v>6484</v>
      </c>
      <c r="D25" s="291" t="s">
        <v>826</v>
      </c>
      <c r="E25" s="336" t="s">
        <v>2615</v>
      </c>
      <c r="F25" s="341">
        <v>1093983.3600000001</v>
      </c>
      <c r="G25" s="341">
        <v>13002</v>
      </c>
      <c r="H25" s="341">
        <v>442187.16</v>
      </c>
      <c r="I25" s="336"/>
      <c r="J25" s="342">
        <v>502930.8</v>
      </c>
      <c r="K25" s="342">
        <v>295628.90999999997</v>
      </c>
      <c r="L25" s="343">
        <v>0</v>
      </c>
      <c r="M25" s="343">
        <v>161619.20000000001</v>
      </c>
      <c r="N25" s="343">
        <v>200</v>
      </c>
      <c r="O25" s="338"/>
      <c r="P25" s="336"/>
      <c r="Q25" s="336"/>
      <c r="R25" s="342">
        <v>351960.7</v>
      </c>
      <c r="S25" s="342">
        <v>1887309.56</v>
      </c>
      <c r="T25" s="344">
        <v>151667.85999999999</v>
      </c>
      <c r="U25" s="339"/>
      <c r="V25" s="339"/>
      <c r="W25" s="339"/>
      <c r="X25" s="344">
        <v>630168.5</v>
      </c>
      <c r="Y25" s="344">
        <v>1500</v>
      </c>
      <c r="Z25" s="345">
        <v>770510.5</v>
      </c>
      <c r="AA25" s="340"/>
      <c r="AB25" s="340"/>
      <c r="AC25" s="345">
        <v>133091.73000000001</v>
      </c>
      <c r="AD25" s="345">
        <v>30234.400000000001</v>
      </c>
      <c r="AE25" s="340"/>
      <c r="AF25" s="340"/>
      <c r="AG25" s="340"/>
      <c r="AH25" s="262">
        <f t="shared" si="5"/>
        <v>1549172.52</v>
      </c>
      <c r="AI25" s="263">
        <f t="shared" si="6"/>
        <v>161819.20000000001</v>
      </c>
      <c r="AJ25" s="286">
        <f t="shared" si="1"/>
        <v>1387353.32</v>
      </c>
      <c r="AK25" s="282">
        <f t="shared" si="2"/>
        <v>783336.36</v>
      </c>
      <c r="AL25" s="289">
        <f t="shared" si="3"/>
        <v>933836.63</v>
      </c>
      <c r="AM25" s="286">
        <f t="shared" si="4"/>
        <v>-150500.27000000002</v>
      </c>
    </row>
    <row r="26" spans="1:39" ht="15" thickBot="1" x14ac:dyDescent="0.25">
      <c r="A26" s="252" t="s">
        <v>300</v>
      </c>
      <c r="B26" s="252" t="s">
        <v>41</v>
      </c>
      <c r="C26" s="290">
        <v>4852</v>
      </c>
      <c r="D26" s="291" t="s">
        <v>827</v>
      </c>
      <c r="E26" s="336" t="s">
        <v>2616</v>
      </c>
      <c r="F26" s="341">
        <v>934482.32</v>
      </c>
      <c r="G26" s="337"/>
      <c r="H26" s="341">
        <v>354285.84</v>
      </c>
      <c r="I26" s="336"/>
      <c r="J26" s="342">
        <v>1072050.22</v>
      </c>
      <c r="K26" s="342">
        <v>263184.44</v>
      </c>
      <c r="L26" s="343">
        <v>0</v>
      </c>
      <c r="M26" s="343">
        <v>51450</v>
      </c>
      <c r="N26" s="343">
        <v>0</v>
      </c>
      <c r="O26" s="338"/>
      <c r="P26" s="336"/>
      <c r="Q26" s="336"/>
      <c r="R26" s="342">
        <v>421374.55</v>
      </c>
      <c r="S26" s="342">
        <v>2302867.0299999998</v>
      </c>
      <c r="T26" s="344">
        <v>43431</v>
      </c>
      <c r="U26" s="339"/>
      <c r="V26" s="339"/>
      <c r="W26" s="339"/>
      <c r="X26" s="344">
        <v>310345</v>
      </c>
      <c r="Y26" s="339"/>
      <c r="Z26" s="345">
        <v>386545</v>
      </c>
      <c r="AA26" s="340"/>
      <c r="AB26" s="340"/>
      <c r="AC26" s="345">
        <v>158237.57</v>
      </c>
      <c r="AD26" s="345">
        <v>42803.839999999997</v>
      </c>
      <c r="AE26" s="340"/>
      <c r="AF26" s="340"/>
      <c r="AG26" s="340"/>
      <c r="AH26" s="262">
        <f t="shared" si="5"/>
        <v>1288768.1599999999</v>
      </c>
      <c r="AI26" s="263">
        <f t="shared" si="6"/>
        <v>51450</v>
      </c>
      <c r="AJ26" s="286">
        <f t="shared" si="1"/>
        <v>1237318.1599999999</v>
      </c>
      <c r="AK26" s="282">
        <f t="shared" si="2"/>
        <v>353776</v>
      </c>
      <c r="AL26" s="289">
        <f t="shared" si="3"/>
        <v>587586.41</v>
      </c>
      <c r="AM26" s="286">
        <f t="shared" si="4"/>
        <v>-233810.41000000003</v>
      </c>
    </row>
    <row r="27" spans="1:39" ht="15" thickBot="1" x14ac:dyDescent="0.25">
      <c r="A27" s="252" t="s">
        <v>300</v>
      </c>
      <c r="B27" s="252" t="s">
        <v>41</v>
      </c>
      <c r="C27" s="290">
        <v>5055</v>
      </c>
      <c r="D27" s="291" t="s">
        <v>828</v>
      </c>
      <c r="E27" s="336" t="s">
        <v>2617</v>
      </c>
      <c r="F27" s="341">
        <v>362913.97</v>
      </c>
      <c r="G27" s="341">
        <v>0</v>
      </c>
      <c r="H27" s="341">
        <v>370588.96</v>
      </c>
      <c r="I27" s="336"/>
      <c r="J27" s="342">
        <v>203977</v>
      </c>
      <c r="K27" s="342">
        <v>512554.72</v>
      </c>
      <c r="L27" s="338"/>
      <c r="M27" s="343">
        <v>56744</v>
      </c>
      <c r="N27" s="338"/>
      <c r="O27" s="338"/>
      <c r="P27" s="336"/>
      <c r="Q27" s="336"/>
      <c r="R27" s="342">
        <v>122981.49</v>
      </c>
      <c r="S27" s="342">
        <v>1722667.58</v>
      </c>
      <c r="T27" s="344">
        <v>180030.6</v>
      </c>
      <c r="U27" s="339"/>
      <c r="V27" s="339"/>
      <c r="W27" s="339"/>
      <c r="X27" s="344">
        <v>195038</v>
      </c>
      <c r="Y27" s="344">
        <v>-15950</v>
      </c>
      <c r="Z27" s="345">
        <v>341024</v>
      </c>
      <c r="AA27" s="340"/>
      <c r="AB27" s="340"/>
      <c r="AC27" s="345">
        <v>159986.53</v>
      </c>
      <c r="AD27" s="345">
        <v>22065.94</v>
      </c>
      <c r="AE27" s="340"/>
      <c r="AF27" s="340"/>
      <c r="AG27" s="340"/>
      <c r="AH27" s="262">
        <f t="shared" si="5"/>
        <v>733502.92999999993</v>
      </c>
      <c r="AI27" s="263">
        <f t="shared" si="6"/>
        <v>56744</v>
      </c>
      <c r="AJ27" s="286">
        <f t="shared" si="1"/>
        <v>676758.92999999993</v>
      </c>
      <c r="AK27" s="282">
        <f t="shared" si="2"/>
        <v>359118.6</v>
      </c>
      <c r="AL27" s="289">
        <f t="shared" si="3"/>
        <v>523076.47000000003</v>
      </c>
      <c r="AM27" s="286">
        <f t="shared" si="4"/>
        <v>-163957.87000000005</v>
      </c>
    </row>
    <row r="28" spans="1:39" ht="15" thickBot="1" x14ac:dyDescent="0.25">
      <c r="A28" s="252" t="s">
        <v>300</v>
      </c>
      <c r="B28" s="252" t="s">
        <v>41</v>
      </c>
      <c r="C28" s="290">
        <v>5073</v>
      </c>
      <c r="D28" s="291" t="s">
        <v>829</v>
      </c>
      <c r="E28" s="336" t="s">
        <v>2618</v>
      </c>
      <c r="F28" s="341">
        <v>905993.74</v>
      </c>
      <c r="G28" s="341">
        <v>4104</v>
      </c>
      <c r="H28" s="341">
        <v>494212.33</v>
      </c>
      <c r="I28" s="336"/>
      <c r="J28" s="342">
        <v>163205</v>
      </c>
      <c r="K28" s="342">
        <v>483699.33</v>
      </c>
      <c r="L28" s="338"/>
      <c r="M28" s="343">
        <v>263508.15000000002</v>
      </c>
      <c r="N28" s="343">
        <v>19587</v>
      </c>
      <c r="O28" s="338"/>
      <c r="P28" s="336"/>
      <c r="Q28" s="336"/>
      <c r="R28" s="342">
        <v>175979.39</v>
      </c>
      <c r="S28" s="342">
        <v>2074532.05</v>
      </c>
      <c r="T28" s="344">
        <v>171379.47</v>
      </c>
      <c r="U28" s="339"/>
      <c r="V28" s="339"/>
      <c r="W28" s="339"/>
      <c r="X28" s="344">
        <v>383355</v>
      </c>
      <c r="Y28" s="344">
        <v>6000</v>
      </c>
      <c r="Z28" s="345">
        <v>487134</v>
      </c>
      <c r="AA28" s="340"/>
      <c r="AB28" s="340"/>
      <c r="AC28" s="345">
        <v>117506.45</v>
      </c>
      <c r="AD28" s="345">
        <v>24920.17</v>
      </c>
      <c r="AE28" s="340"/>
      <c r="AF28" s="340"/>
      <c r="AG28" s="340"/>
      <c r="AH28" s="262">
        <f t="shared" si="5"/>
        <v>1404310.07</v>
      </c>
      <c r="AI28" s="263">
        <f t="shared" si="6"/>
        <v>283095.15000000002</v>
      </c>
      <c r="AJ28" s="286">
        <f t="shared" si="1"/>
        <v>1121214.92</v>
      </c>
      <c r="AK28" s="282">
        <f t="shared" si="2"/>
        <v>560734.47</v>
      </c>
      <c r="AL28" s="289">
        <f t="shared" si="3"/>
        <v>629560.62</v>
      </c>
      <c r="AM28" s="286">
        <f t="shared" si="4"/>
        <v>-68826.150000000023</v>
      </c>
    </row>
    <row r="29" spans="1:39" ht="15" thickBot="1" x14ac:dyDescent="0.25">
      <c r="A29" s="252" t="s">
        <v>300</v>
      </c>
      <c r="B29" s="252" t="s">
        <v>41</v>
      </c>
      <c r="C29" s="290">
        <v>4573</v>
      </c>
      <c r="D29" s="291" t="s">
        <v>1421</v>
      </c>
      <c r="E29" s="336" t="s">
        <v>2619</v>
      </c>
      <c r="F29" s="341">
        <v>251309.04</v>
      </c>
      <c r="G29" s="341">
        <v>7808</v>
      </c>
      <c r="H29" s="341">
        <v>58973.3</v>
      </c>
      <c r="I29" s="336"/>
      <c r="J29" s="342">
        <v>585008.14</v>
      </c>
      <c r="K29" s="342">
        <v>283626.18</v>
      </c>
      <c r="L29" s="343">
        <v>9150</v>
      </c>
      <c r="M29" s="343">
        <v>81991.44</v>
      </c>
      <c r="N29" s="338"/>
      <c r="O29" s="338"/>
      <c r="P29" s="336"/>
      <c r="Q29" s="336"/>
      <c r="R29" s="342">
        <v>996190.23</v>
      </c>
      <c r="S29" s="336"/>
      <c r="T29" s="344">
        <v>174999.92</v>
      </c>
      <c r="U29" s="339"/>
      <c r="V29" s="339"/>
      <c r="W29" s="339"/>
      <c r="X29" s="344">
        <v>284179</v>
      </c>
      <c r="Y29" s="339"/>
      <c r="Z29" s="345">
        <v>369221</v>
      </c>
      <c r="AA29" s="340"/>
      <c r="AB29" s="340"/>
      <c r="AC29" s="345">
        <v>168389.36</v>
      </c>
      <c r="AD29" s="345">
        <v>40903.24</v>
      </c>
      <c r="AE29" s="340"/>
      <c r="AF29" s="340"/>
      <c r="AG29" s="340"/>
      <c r="AH29" s="262">
        <f t="shared" si="5"/>
        <v>318090.34000000003</v>
      </c>
      <c r="AI29" s="263">
        <f t="shared" si="6"/>
        <v>91141.440000000002</v>
      </c>
      <c r="AJ29" s="286">
        <f t="shared" si="1"/>
        <v>226948.90000000002</v>
      </c>
      <c r="AK29" s="282">
        <f t="shared" si="2"/>
        <v>459178.92000000004</v>
      </c>
      <c r="AL29" s="289">
        <f t="shared" si="3"/>
        <v>578513.6</v>
      </c>
      <c r="AM29" s="286">
        <f t="shared" si="4"/>
        <v>-119334.67999999993</v>
      </c>
    </row>
    <row r="30" spans="1:39" ht="15" thickBot="1" x14ac:dyDescent="0.25">
      <c r="A30" s="252" t="s">
        <v>300</v>
      </c>
      <c r="B30" s="252" t="s">
        <v>41</v>
      </c>
      <c r="C30" s="290">
        <v>7350</v>
      </c>
      <c r="D30" s="291" t="s">
        <v>831</v>
      </c>
      <c r="E30" s="336" t="s">
        <v>2620</v>
      </c>
      <c r="F30" s="341">
        <v>589561.61</v>
      </c>
      <c r="G30" s="341">
        <v>11912</v>
      </c>
      <c r="H30" s="341">
        <v>193612.29</v>
      </c>
      <c r="I30" s="336"/>
      <c r="J30" s="342">
        <v>566570.77</v>
      </c>
      <c r="K30" s="342">
        <v>901878.75</v>
      </c>
      <c r="L30" s="343">
        <v>6000</v>
      </c>
      <c r="M30" s="343">
        <v>84250</v>
      </c>
      <c r="N30" s="338"/>
      <c r="O30" s="338"/>
      <c r="P30" s="336"/>
      <c r="Q30" s="336"/>
      <c r="R30" s="342">
        <v>161921.38</v>
      </c>
      <c r="S30" s="342">
        <v>2673935.1</v>
      </c>
      <c r="T30" s="344">
        <v>185854.76</v>
      </c>
      <c r="U30" s="339"/>
      <c r="V30" s="339"/>
      <c r="W30" s="339"/>
      <c r="X30" s="344">
        <v>285366</v>
      </c>
      <c r="Y30" s="344">
        <v>21450</v>
      </c>
      <c r="Z30" s="345">
        <v>495422</v>
      </c>
      <c r="AA30" s="340"/>
      <c r="AB30" s="340"/>
      <c r="AC30" s="345">
        <v>166142.51</v>
      </c>
      <c r="AD30" s="345">
        <v>72187.98</v>
      </c>
      <c r="AE30" s="340"/>
      <c r="AF30" s="340"/>
      <c r="AG30" s="340"/>
      <c r="AH30" s="262">
        <f t="shared" si="5"/>
        <v>795085.9</v>
      </c>
      <c r="AI30" s="263">
        <f t="shared" si="6"/>
        <v>90250</v>
      </c>
      <c r="AJ30" s="286">
        <f t="shared" si="1"/>
        <v>704835.9</v>
      </c>
      <c r="AK30" s="282">
        <f t="shared" si="2"/>
        <v>492670.76</v>
      </c>
      <c r="AL30" s="289">
        <f t="shared" si="3"/>
        <v>733752.49</v>
      </c>
      <c r="AM30" s="286">
        <f t="shared" si="4"/>
        <v>-241081.72999999998</v>
      </c>
    </row>
    <row r="31" spans="1:39" ht="15" thickBot="1" x14ac:dyDescent="0.25">
      <c r="A31" s="252" t="s">
        <v>300</v>
      </c>
      <c r="B31" s="252" t="s">
        <v>41</v>
      </c>
      <c r="C31" s="290">
        <v>5666</v>
      </c>
      <c r="D31" s="291" t="s">
        <v>832</v>
      </c>
      <c r="E31" s="336" t="s">
        <v>2621</v>
      </c>
      <c r="F31" s="341">
        <v>1773728.91</v>
      </c>
      <c r="G31" s="341">
        <v>23208</v>
      </c>
      <c r="H31" s="341">
        <v>274549.64</v>
      </c>
      <c r="I31" s="336"/>
      <c r="J31" s="342">
        <v>505238.04</v>
      </c>
      <c r="K31" s="342">
        <v>179491.92</v>
      </c>
      <c r="L31" s="338"/>
      <c r="M31" s="343">
        <v>63513</v>
      </c>
      <c r="N31" s="338"/>
      <c r="O31" s="338"/>
      <c r="P31" s="336"/>
      <c r="Q31" s="336"/>
      <c r="R31" s="342">
        <v>101237.71</v>
      </c>
      <c r="S31" s="342">
        <v>1942985.43</v>
      </c>
      <c r="T31" s="344">
        <v>188602.11</v>
      </c>
      <c r="U31" s="339"/>
      <c r="V31" s="339"/>
      <c r="W31" s="339"/>
      <c r="X31" s="344">
        <v>210406</v>
      </c>
      <c r="Y31" s="339"/>
      <c r="Z31" s="345">
        <v>315890</v>
      </c>
      <c r="AA31" s="340"/>
      <c r="AB31" s="340"/>
      <c r="AC31" s="345">
        <v>152768.51</v>
      </c>
      <c r="AD31" s="345">
        <v>9328.76</v>
      </c>
      <c r="AE31" s="340"/>
      <c r="AF31" s="340"/>
      <c r="AG31" s="340"/>
      <c r="AH31" s="262">
        <f t="shared" si="5"/>
        <v>2071486.5499999998</v>
      </c>
      <c r="AI31" s="263">
        <f t="shared" si="6"/>
        <v>63513</v>
      </c>
      <c r="AJ31" s="286">
        <f t="shared" si="1"/>
        <v>2007973.5499999998</v>
      </c>
      <c r="AK31" s="282">
        <f t="shared" si="2"/>
        <v>399008.11</v>
      </c>
      <c r="AL31" s="289">
        <f t="shared" si="3"/>
        <v>477987.27</v>
      </c>
      <c r="AM31" s="286">
        <f t="shared" si="4"/>
        <v>-78979.160000000033</v>
      </c>
    </row>
    <row r="32" spans="1:39" ht="15" thickBot="1" x14ac:dyDescent="0.25">
      <c r="A32" s="252" t="s">
        <v>300</v>
      </c>
      <c r="B32" s="252" t="s">
        <v>41</v>
      </c>
      <c r="C32" s="290">
        <v>5772</v>
      </c>
      <c r="D32" s="291" t="s">
        <v>833</v>
      </c>
      <c r="E32" s="336" t="s">
        <v>2622</v>
      </c>
      <c r="F32" s="341">
        <v>740216.39</v>
      </c>
      <c r="G32" s="337"/>
      <c r="H32" s="341">
        <v>276232.40000000002</v>
      </c>
      <c r="I32" s="336"/>
      <c r="J32" s="342">
        <v>11952.07</v>
      </c>
      <c r="K32" s="342">
        <v>134308.76</v>
      </c>
      <c r="L32" s="338"/>
      <c r="M32" s="343">
        <v>90923.25</v>
      </c>
      <c r="N32" s="343">
        <v>11000</v>
      </c>
      <c r="O32" s="338"/>
      <c r="P32" s="336"/>
      <c r="Q32" s="336"/>
      <c r="R32" s="342">
        <v>134798.15</v>
      </c>
      <c r="S32" s="342">
        <v>2306439.37</v>
      </c>
      <c r="T32" s="344">
        <v>142773.79999999999</v>
      </c>
      <c r="U32" s="339"/>
      <c r="V32" s="339"/>
      <c r="W32" s="339"/>
      <c r="X32" s="344">
        <v>425173</v>
      </c>
      <c r="Y32" s="339"/>
      <c r="Z32" s="345">
        <v>552619</v>
      </c>
      <c r="AA32" s="340"/>
      <c r="AB32" s="340"/>
      <c r="AC32" s="345">
        <v>153417.76</v>
      </c>
      <c r="AD32" s="345">
        <v>2541.58</v>
      </c>
      <c r="AE32" s="340"/>
      <c r="AF32" s="340"/>
      <c r="AG32" s="340"/>
      <c r="AH32" s="262">
        <f t="shared" si="5"/>
        <v>1016448.79</v>
      </c>
      <c r="AI32" s="263">
        <f t="shared" si="6"/>
        <v>101923.25</v>
      </c>
      <c r="AJ32" s="286">
        <f t="shared" si="1"/>
        <v>914525.54</v>
      </c>
      <c r="AK32" s="282">
        <f t="shared" si="2"/>
        <v>567946.80000000005</v>
      </c>
      <c r="AL32" s="289">
        <f t="shared" si="3"/>
        <v>708578.34</v>
      </c>
      <c r="AM32" s="286">
        <f t="shared" si="4"/>
        <v>-140631.53999999992</v>
      </c>
    </row>
    <row r="33" spans="1:39" ht="15" thickBot="1" x14ac:dyDescent="0.25">
      <c r="A33" s="252" t="s">
        <v>300</v>
      </c>
      <c r="B33" s="252" t="s">
        <v>41</v>
      </c>
      <c r="C33" s="290">
        <v>3690</v>
      </c>
      <c r="D33" s="291" t="s">
        <v>834</v>
      </c>
      <c r="E33" s="336" t="s">
        <v>2623</v>
      </c>
      <c r="F33" s="341">
        <v>964445.42</v>
      </c>
      <c r="G33" s="341">
        <v>7808</v>
      </c>
      <c r="H33" s="341">
        <v>197912.14</v>
      </c>
      <c r="I33" s="336"/>
      <c r="J33" s="342">
        <v>284062.26</v>
      </c>
      <c r="K33" s="342">
        <v>475046.56</v>
      </c>
      <c r="L33" s="338"/>
      <c r="M33" s="343">
        <v>52085.96</v>
      </c>
      <c r="N33" s="343">
        <v>5000</v>
      </c>
      <c r="O33" s="338"/>
      <c r="P33" s="336"/>
      <c r="Q33" s="336"/>
      <c r="R33" s="342">
        <v>98351.43</v>
      </c>
      <c r="S33" s="342">
        <v>1600056.47</v>
      </c>
      <c r="T33" s="344">
        <v>148760.14000000001</v>
      </c>
      <c r="U33" s="339"/>
      <c r="V33" s="339"/>
      <c r="W33" s="339"/>
      <c r="X33" s="344">
        <v>320717</v>
      </c>
      <c r="Y33" s="344">
        <v>24381</v>
      </c>
      <c r="Z33" s="345">
        <v>418114</v>
      </c>
      <c r="AA33" s="340"/>
      <c r="AB33" s="340"/>
      <c r="AC33" s="345">
        <v>98552.59</v>
      </c>
      <c r="AD33" s="345">
        <v>35726.629999999997</v>
      </c>
      <c r="AE33" s="340"/>
      <c r="AF33" s="340"/>
      <c r="AG33" s="340"/>
      <c r="AH33" s="262">
        <f t="shared" si="5"/>
        <v>1170165.56</v>
      </c>
      <c r="AI33" s="263">
        <f t="shared" si="6"/>
        <v>57085.96</v>
      </c>
      <c r="AJ33" s="286">
        <f t="shared" si="1"/>
        <v>1113079.6000000001</v>
      </c>
      <c r="AK33" s="282">
        <f t="shared" si="2"/>
        <v>493858.14</v>
      </c>
      <c r="AL33" s="289">
        <f t="shared" si="3"/>
        <v>552393.22</v>
      </c>
      <c r="AM33" s="286">
        <f t="shared" si="4"/>
        <v>-58535.079999999958</v>
      </c>
    </row>
    <row r="34" spans="1:39" ht="15" thickBot="1" x14ac:dyDescent="0.25">
      <c r="A34" s="252" t="s">
        <v>300</v>
      </c>
      <c r="B34" s="252" t="s">
        <v>41</v>
      </c>
      <c r="C34" s="290">
        <v>6191</v>
      </c>
      <c r="D34" s="291" t="s">
        <v>835</v>
      </c>
      <c r="E34" s="336" t="s">
        <v>2768</v>
      </c>
      <c r="F34" s="341">
        <v>810824.28</v>
      </c>
      <c r="G34" s="341">
        <v>13000</v>
      </c>
      <c r="H34" s="341">
        <v>424213.21</v>
      </c>
      <c r="I34" s="336"/>
      <c r="J34" s="342">
        <v>52969.05</v>
      </c>
      <c r="K34" s="342">
        <v>583887.09</v>
      </c>
      <c r="L34" s="343">
        <v>6700</v>
      </c>
      <c r="M34" s="343">
        <v>119647.35</v>
      </c>
      <c r="N34" s="338"/>
      <c r="O34" s="338"/>
      <c r="P34" s="336"/>
      <c r="Q34" s="336"/>
      <c r="R34" s="342">
        <v>192149.01</v>
      </c>
      <c r="S34" s="342">
        <v>2970314.75</v>
      </c>
      <c r="T34" s="344">
        <v>225451.14</v>
      </c>
      <c r="U34" s="339"/>
      <c r="V34" s="339"/>
      <c r="W34" s="339"/>
      <c r="X34" s="344">
        <v>265384</v>
      </c>
      <c r="Y34" s="344">
        <v>12500</v>
      </c>
      <c r="Z34" s="345">
        <v>408384</v>
      </c>
      <c r="AA34" s="340"/>
      <c r="AB34" s="340"/>
      <c r="AC34" s="345">
        <v>176075.45</v>
      </c>
      <c r="AD34" s="345">
        <v>45818.86</v>
      </c>
      <c r="AE34" s="340"/>
      <c r="AF34" s="340"/>
      <c r="AG34" s="340"/>
      <c r="AH34" s="262">
        <f t="shared" si="5"/>
        <v>1248037.49</v>
      </c>
      <c r="AI34" s="263">
        <f t="shared" si="6"/>
        <v>126347.35</v>
      </c>
      <c r="AJ34" s="286">
        <f t="shared" si="1"/>
        <v>1121690.1399999999</v>
      </c>
      <c r="AK34" s="282">
        <f t="shared" si="2"/>
        <v>503335.14</v>
      </c>
      <c r="AL34" s="289">
        <f t="shared" si="3"/>
        <v>630278.30999999994</v>
      </c>
      <c r="AM34" s="286">
        <f t="shared" si="4"/>
        <v>-126943.16999999993</v>
      </c>
    </row>
    <row r="35" spans="1:39" ht="15" thickBot="1" x14ac:dyDescent="0.25">
      <c r="A35" s="252" t="s">
        <v>300</v>
      </c>
      <c r="B35" s="252" t="s">
        <v>41</v>
      </c>
      <c r="C35" s="290">
        <v>8132</v>
      </c>
      <c r="D35" s="291" t="s">
        <v>836</v>
      </c>
      <c r="E35" s="336" t="s">
        <v>2769</v>
      </c>
      <c r="F35" s="341">
        <v>1086059.8700000001</v>
      </c>
      <c r="G35" s="341">
        <v>15616</v>
      </c>
      <c r="H35" s="341">
        <v>245888.52</v>
      </c>
      <c r="I35" s="336"/>
      <c r="J35" s="342">
        <v>1148262.04</v>
      </c>
      <c r="K35" s="342">
        <v>775347.34</v>
      </c>
      <c r="L35" s="343">
        <v>0</v>
      </c>
      <c r="M35" s="343">
        <v>76550.679999999993</v>
      </c>
      <c r="N35" s="338"/>
      <c r="O35" s="338"/>
      <c r="P35" s="342">
        <v>15000</v>
      </c>
      <c r="Q35" s="336"/>
      <c r="R35" s="342">
        <v>220191.44</v>
      </c>
      <c r="S35" s="342">
        <v>3203233.17</v>
      </c>
      <c r="T35" s="344">
        <v>199410.45</v>
      </c>
      <c r="U35" s="339"/>
      <c r="V35" s="339"/>
      <c r="W35" s="339"/>
      <c r="X35" s="344">
        <v>184614</v>
      </c>
      <c r="Y35" s="344">
        <v>2672</v>
      </c>
      <c r="Z35" s="345">
        <v>432866</v>
      </c>
      <c r="AA35" s="340"/>
      <c r="AB35" s="340"/>
      <c r="AC35" s="345">
        <v>194158.06</v>
      </c>
      <c r="AD35" s="345">
        <v>44785.279999999999</v>
      </c>
      <c r="AE35" s="340"/>
      <c r="AF35" s="340"/>
      <c r="AG35" s="340"/>
      <c r="AH35" s="262">
        <f t="shared" si="5"/>
        <v>1347564.3900000001</v>
      </c>
      <c r="AI35" s="263">
        <f t="shared" si="6"/>
        <v>76550.679999999993</v>
      </c>
      <c r="AJ35" s="286">
        <f t="shared" si="1"/>
        <v>1271013.7100000002</v>
      </c>
      <c r="AK35" s="282">
        <f t="shared" si="2"/>
        <v>386696.45</v>
      </c>
      <c r="AL35" s="289">
        <f t="shared" si="3"/>
        <v>671809.34000000008</v>
      </c>
      <c r="AM35" s="286">
        <f t="shared" si="4"/>
        <v>-285112.89000000007</v>
      </c>
    </row>
    <row r="36" spans="1:39" ht="15" thickBot="1" x14ac:dyDescent="0.25">
      <c r="A36" s="252" t="s">
        <v>300</v>
      </c>
      <c r="B36" s="252" t="s">
        <v>41</v>
      </c>
      <c r="C36" s="290">
        <v>2634</v>
      </c>
      <c r="D36" s="291" t="s">
        <v>837</v>
      </c>
      <c r="E36" s="336" t="s">
        <v>2770</v>
      </c>
      <c r="F36" s="341">
        <v>508191.18</v>
      </c>
      <c r="G36" s="341">
        <v>7194</v>
      </c>
      <c r="H36" s="341">
        <v>160814</v>
      </c>
      <c r="I36" s="336"/>
      <c r="J36" s="342">
        <v>51783.49</v>
      </c>
      <c r="K36" s="342">
        <v>115663.33</v>
      </c>
      <c r="L36" s="338"/>
      <c r="M36" s="343">
        <v>88023.97</v>
      </c>
      <c r="N36" s="343">
        <v>15346</v>
      </c>
      <c r="O36" s="338"/>
      <c r="P36" s="336"/>
      <c r="Q36" s="336"/>
      <c r="R36" s="342">
        <v>11889.2</v>
      </c>
      <c r="S36" s="342">
        <v>2001291.5</v>
      </c>
      <c r="T36" s="344">
        <v>130598.14</v>
      </c>
      <c r="U36" s="339"/>
      <c r="V36" s="339"/>
      <c r="W36" s="339"/>
      <c r="X36" s="344">
        <v>206752</v>
      </c>
      <c r="Y36" s="339"/>
      <c r="Z36" s="345">
        <v>233362</v>
      </c>
      <c r="AA36" s="340"/>
      <c r="AB36" s="340"/>
      <c r="AC36" s="345">
        <v>172101.98</v>
      </c>
      <c r="AD36" s="345">
        <v>12411.68</v>
      </c>
      <c r="AE36" s="340"/>
      <c r="AF36" s="340"/>
      <c r="AG36" s="340"/>
      <c r="AH36" s="262">
        <f t="shared" si="5"/>
        <v>676199.17999999993</v>
      </c>
      <c r="AI36" s="263">
        <f t="shared" si="6"/>
        <v>103369.97</v>
      </c>
      <c r="AJ36" s="286">
        <f t="shared" si="1"/>
        <v>572829.21</v>
      </c>
      <c r="AK36" s="282">
        <f t="shared" si="2"/>
        <v>337350.14</v>
      </c>
      <c r="AL36" s="289">
        <f t="shared" si="3"/>
        <v>417875.66</v>
      </c>
      <c r="AM36" s="286">
        <f t="shared" si="4"/>
        <v>-80525.51999999996</v>
      </c>
    </row>
    <row r="37" spans="1:39" ht="15" thickBot="1" x14ac:dyDescent="0.25">
      <c r="A37" s="252" t="s">
        <v>300</v>
      </c>
      <c r="B37" s="252" t="s">
        <v>41</v>
      </c>
      <c r="C37" s="290">
        <v>5394</v>
      </c>
      <c r="D37" s="291" t="s">
        <v>838</v>
      </c>
      <c r="E37" s="336" t="s">
        <v>2796</v>
      </c>
      <c r="F37" s="341">
        <v>527796.43999999994</v>
      </c>
      <c r="G37" s="341">
        <v>25784</v>
      </c>
      <c r="H37" s="341">
        <v>263298.69</v>
      </c>
      <c r="I37" s="336"/>
      <c r="J37" s="342">
        <v>1511075.12</v>
      </c>
      <c r="K37" s="342">
        <v>766121.23</v>
      </c>
      <c r="L37" s="338"/>
      <c r="M37" s="343">
        <v>72383.320000000007</v>
      </c>
      <c r="N37" s="338"/>
      <c r="O37" s="343">
        <v>40088.54</v>
      </c>
      <c r="P37" s="336"/>
      <c r="Q37" s="336"/>
      <c r="R37" s="342">
        <v>145010.82999999999</v>
      </c>
      <c r="S37" s="342">
        <v>3800882.66</v>
      </c>
      <c r="T37" s="344">
        <v>212527.02</v>
      </c>
      <c r="U37" s="339"/>
      <c r="V37" s="339"/>
      <c r="W37" s="339"/>
      <c r="X37" s="339"/>
      <c r="Y37" s="339"/>
      <c r="Z37" s="345">
        <v>100714</v>
      </c>
      <c r="AA37" s="340"/>
      <c r="AB37" s="340"/>
      <c r="AC37" s="345">
        <v>188156.2</v>
      </c>
      <c r="AD37" s="345">
        <v>46980.32</v>
      </c>
      <c r="AE37" s="340"/>
      <c r="AF37" s="340"/>
      <c r="AG37" s="340"/>
      <c r="AH37" s="262">
        <f t="shared" si="5"/>
        <v>816879.12999999989</v>
      </c>
      <c r="AI37" s="263">
        <f t="shared" si="6"/>
        <v>112471.86000000002</v>
      </c>
      <c r="AJ37" s="286">
        <f t="shared" si="1"/>
        <v>704407.2699999999</v>
      </c>
      <c r="AK37" s="282">
        <f t="shared" si="2"/>
        <v>212527.02</v>
      </c>
      <c r="AL37" s="289">
        <f t="shared" si="3"/>
        <v>335850.52</v>
      </c>
      <c r="AM37" s="286">
        <f t="shared" si="4"/>
        <v>-123323.50000000003</v>
      </c>
    </row>
    <row r="38" spans="1:39" ht="15" thickBot="1" x14ac:dyDescent="0.25">
      <c r="A38" s="252" t="s">
        <v>304</v>
      </c>
      <c r="B38" s="252" t="s">
        <v>42</v>
      </c>
      <c r="C38" s="290">
        <v>3425</v>
      </c>
      <c r="D38" s="291" t="s">
        <v>839</v>
      </c>
      <c r="E38" s="336" t="s">
        <v>2624</v>
      </c>
      <c r="F38" s="341">
        <v>791651.58</v>
      </c>
      <c r="G38" s="337"/>
      <c r="H38" s="341">
        <v>84187.24</v>
      </c>
      <c r="I38" s="336"/>
      <c r="J38" s="342">
        <v>517931.75</v>
      </c>
      <c r="K38" s="342">
        <v>219050.36</v>
      </c>
      <c r="L38" s="343">
        <v>2300</v>
      </c>
      <c r="M38" s="343">
        <v>40307</v>
      </c>
      <c r="N38" s="338"/>
      <c r="O38" s="338"/>
      <c r="P38" s="342">
        <v>196976</v>
      </c>
      <c r="Q38" s="336"/>
      <c r="R38" s="336"/>
      <c r="S38" s="342">
        <v>2024806.3999999999</v>
      </c>
      <c r="T38" s="344">
        <v>71868.62</v>
      </c>
      <c r="U38" s="339"/>
      <c r="V38" s="339"/>
      <c r="W38" s="339"/>
      <c r="X38" s="344">
        <v>230587</v>
      </c>
      <c r="Y38" s="344">
        <v>7950</v>
      </c>
      <c r="Z38" s="345">
        <v>362707</v>
      </c>
      <c r="AA38" s="340"/>
      <c r="AB38" s="340"/>
      <c r="AC38" s="345">
        <v>78852.789999999994</v>
      </c>
      <c r="AD38" s="345">
        <v>26473.24</v>
      </c>
      <c r="AE38" s="340"/>
      <c r="AF38" s="340"/>
      <c r="AG38" s="340"/>
      <c r="AH38" s="262">
        <f t="shared" si="5"/>
        <v>875838.82</v>
      </c>
      <c r="AI38" s="263">
        <f t="shared" si="6"/>
        <v>42607</v>
      </c>
      <c r="AJ38" s="286">
        <f t="shared" si="1"/>
        <v>833231.82</v>
      </c>
      <c r="AK38" s="282">
        <f t="shared" si="2"/>
        <v>310405.62</v>
      </c>
      <c r="AL38" s="289">
        <f t="shared" si="3"/>
        <v>468033.02999999997</v>
      </c>
      <c r="AM38" s="286">
        <f t="shared" si="4"/>
        <v>-157627.40999999997</v>
      </c>
    </row>
    <row r="39" spans="1:39" ht="15" thickBot="1" x14ac:dyDescent="0.25">
      <c r="A39" s="252" t="s">
        <v>304</v>
      </c>
      <c r="B39" s="252" t="s">
        <v>42</v>
      </c>
      <c r="C39" s="290">
        <v>4047</v>
      </c>
      <c r="D39" s="291" t="s">
        <v>840</v>
      </c>
      <c r="E39" s="336" t="s">
        <v>2625</v>
      </c>
      <c r="F39" s="341">
        <v>1133463.6499999999</v>
      </c>
      <c r="G39" s="341">
        <v>10000</v>
      </c>
      <c r="H39" s="341">
        <v>75348.14</v>
      </c>
      <c r="I39" s="336"/>
      <c r="J39" s="342">
        <v>284132.21999999997</v>
      </c>
      <c r="K39" s="342">
        <v>232506.58</v>
      </c>
      <c r="L39" s="343">
        <v>7800</v>
      </c>
      <c r="M39" s="343">
        <v>44275.12</v>
      </c>
      <c r="N39" s="343">
        <v>9000</v>
      </c>
      <c r="O39" s="343">
        <v>0</v>
      </c>
      <c r="P39" s="336"/>
      <c r="Q39" s="336"/>
      <c r="R39" s="342">
        <v>1461</v>
      </c>
      <c r="S39" s="342">
        <v>2381908.6800000002</v>
      </c>
      <c r="T39" s="344">
        <v>45070.18</v>
      </c>
      <c r="U39" s="339"/>
      <c r="V39" s="339"/>
      <c r="W39" s="339"/>
      <c r="X39" s="344">
        <v>240016</v>
      </c>
      <c r="Y39" s="344">
        <v>10244.01</v>
      </c>
      <c r="Z39" s="345">
        <v>340416</v>
      </c>
      <c r="AA39" s="340"/>
      <c r="AB39" s="340"/>
      <c r="AC39" s="345">
        <v>104026.23</v>
      </c>
      <c r="AD39" s="345">
        <v>35201.230000000003</v>
      </c>
      <c r="AE39" s="340"/>
      <c r="AF39" s="340"/>
      <c r="AG39" s="340"/>
      <c r="AH39" s="262">
        <f t="shared" si="5"/>
        <v>1218811.7899999998</v>
      </c>
      <c r="AI39" s="263">
        <f t="shared" si="6"/>
        <v>61075.12</v>
      </c>
      <c r="AJ39" s="286">
        <f t="shared" si="1"/>
        <v>1157736.6699999997</v>
      </c>
      <c r="AK39" s="282">
        <f t="shared" si="2"/>
        <v>295330.19</v>
      </c>
      <c r="AL39" s="289">
        <f t="shared" si="3"/>
        <v>479643.45999999996</v>
      </c>
      <c r="AM39" s="286">
        <f t="shared" si="4"/>
        <v>-184313.26999999996</v>
      </c>
    </row>
    <row r="40" spans="1:39" ht="15" thickBot="1" x14ac:dyDescent="0.25">
      <c r="A40" s="252" t="s">
        <v>304</v>
      </c>
      <c r="B40" s="252" t="s">
        <v>42</v>
      </c>
      <c r="C40" s="290">
        <v>3656</v>
      </c>
      <c r="D40" s="291" t="s">
        <v>841</v>
      </c>
      <c r="E40" s="336" t="s">
        <v>2626</v>
      </c>
      <c r="F40" s="341">
        <v>475071.04</v>
      </c>
      <c r="G40" s="341">
        <v>9530</v>
      </c>
      <c r="H40" s="341">
        <v>139191.06</v>
      </c>
      <c r="I40" s="336"/>
      <c r="J40" s="342">
        <v>918046.62</v>
      </c>
      <c r="K40" s="342">
        <v>238637.39</v>
      </c>
      <c r="L40" s="343">
        <v>0</v>
      </c>
      <c r="M40" s="343">
        <v>54500.31</v>
      </c>
      <c r="N40" s="338"/>
      <c r="O40" s="343">
        <v>567.66999999999996</v>
      </c>
      <c r="P40" s="336"/>
      <c r="Q40" s="336"/>
      <c r="R40" s="342">
        <v>-2974.9</v>
      </c>
      <c r="S40" s="342">
        <v>2692203.68</v>
      </c>
      <c r="T40" s="344">
        <v>98748.92</v>
      </c>
      <c r="U40" s="339"/>
      <c r="V40" s="339"/>
      <c r="W40" s="339"/>
      <c r="X40" s="344">
        <v>460929</v>
      </c>
      <c r="Y40" s="339"/>
      <c r="Z40" s="345">
        <v>524129</v>
      </c>
      <c r="AA40" s="340"/>
      <c r="AB40" s="340"/>
      <c r="AC40" s="345">
        <v>195906.3</v>
      </c>
      <c r="AD40" s="345">
        <v>43197.97</v>
      </c>
      <c r="AE40" s="340"/>
      <c r="AF40" s="340"/>
      <c r="AG40" s="345">
        <v>70325</v>
      </c>
      <c r="AH40" s="262">
        <f t="shared" si="5"/>
        <v>623792.1</v>
      </c>
      <c r="AI40" s="263">
        <f t="shared" si="6"/>
        <v>55067.979999999996</v>
      </c>
      <c r="AJ40" s="286">
        <f t="shared" si="1"/>
        <v>568724.12</v>
      </c>
      <c r="AK40" s="282">
        <f t="shared" si="2"/>
        <v>559677.92000000004</v>
      </c>
      <c r="AL40" s="289">
        <f t="shared" si="3"/>
        <v>833558.27</v>
      </c>
      <c r="AM40" s="286">
        <f t="shared" si="4"/>
        <v>-273880.34999999998</v>
      </c>
    </row>
    <row r="41" spans="1:39" ht="15" thickBot="1" x14ac:dyDescent="0.25">
      <c r="A41" s="252" t="s">
        <v>304</v>
      </c>
      <c r="B41" s="252" t="s">
        <v>42</v>
      </c>
      <c r="C41" s="290">
        <v>3640</v>
      </c>
      <c r="D41" s="291" t="s">
        <v>842</v>
      </c>
      <c r="E41" s="336" t="s">
        <v>2627</v>
      </c>
      <c r="F41" s="341">
        <v>333781.31</v>
      </c>
      <c r="G41" s="341">
        <v>8720</v>
      </c>
      <c r="H41" s="341">
        <v>107044.66</v>
      </c>
      <c r="I41" s="336"/>
      <c r="J41" s="342">
        <v>252143.85</v>
      </c>
      <c r="K41" s="342">
        <v>149277.14000000001</v>
      </c>
      <c r="L41" s="343">
        <v>3500</v>
      </c>
      <c r="M41" s="343">
        <v>34200</v>
      </c>
      <c r="N41" s="343">
        <v>13040</v>
      </c>
      <c r="O41" s="343">
        <v>0</v>
      </c>
      <c r="P41" s="342">
        <v>15300</v>
      </c>
      <c r="Q41" s="336"/>
      <c r="R41" s="336"/>
      <c r="S41" s="342">
        <v>2888756.2</v>
      </c>
      <c r="T41" s="344">
        <v>132391</v>
      </c>
      <c r="U41" s="339"/>
      <c r="V41" s="339"/>
      <c r="W41" s="339"/>
      <c r="X41" s="344">
        <v>324437</v>
      </c>
      <c r="Y41" s="344">
        <v>7881</v>
      </c>
      <c r="Z41" s="345">
        <v>440633</v>
      </c>
      <c r="AA41" s="340"/>
      <c r="AB41" s="340"/>
      <c r="AC41" s="345">
        <v>97358</v>
      </c>
      <c r="AD41" s="345">
        <v>37174.78</v>
      </c>
      <c r="AE41" s="340"/>
      <c r="AF41" s="340"/>
      <c r="AG41" s="345">
        <v>15300</v>
      </c>
      <c r="AH41" s="262">
        <f t="shared" si="5"/>
        <v>449545.97</v>
      </c>
      <c r="AI41" s="263">
        <f t="shared" si="6"/>
        <v>50740</v>
      </c>
      <c r="AJ41" s="286">
        <f t="shared" si="1"/>
        <v>398805.97</v>
      </c>
      <c r="AK41" s="282">
        <f t="shared" si="2"/>
        <v>464709</v>
      </c>
      <c r="AL41" s="289">
        <f t="shared" si="3"/>
        <v>590465.78</v>
      </c>
      <c r="AM41" s="286">
        <f t="shared" si="4"/>
        <v>-125756.78000000003</v>
      </c>
    </row>
    <row r="42" spans="1:39" ht="15" thickBot="1" x14ac:dyDescent="0.25">
      <c r="A42" s="252" t="s">
        <v>304</v>
      </c>
      <c r="B42" s="252" t="s">
        <v>42</v>
      </c>
      <c r="C42" s="290">
        <v>7398</v>
      </c>
      <c r="D42" s="291" t="s">
        <v>843</v>
      </c>
      <c r="E42" s="336" t="s">
        <v>2628</v>
      </c>
      <c r="F42" s="341">
        <v>993372.46</v>
      </c>
      <c r="G42" s="341">
        <v>21720</v>
      </c>
      <c r="H42" s="341">
        <v>90109.89</v>
      </c>
      <c r="I42" s="336"/>
      <c r="J42" s="342">
        <v>523287.61</v>
      </c>
      <c r="K42" s="342">
        <v>278001.15999999997</v>
      </c>
      <c r="L42" s="343">
        <v>2000</v>
      </c>
      <c r="M42" s="343">
        <v>70349.23</v>
      </c>
      <c r="N42" s="338"/>
      <c r="O42" s="343">
        <v>121.5</v>
      </c>
      <c r="P42" s="342">
        <v>83100</v>
      </c>
      <c r="Q42" s="336"/>
      <c r="R42" s="336"/>
      <c r="S42" s="342">
        <v>3281518.85</v>
      </c>
      <c r="T42" s="344">
        <v>124664.41</v>
      </c>
      <c r="U42" s="339"/>
      <c r="V42" s="339"/>
      <c r="W42" s="339"/>
      <c r="X42" s="344">
        <v>505869</v>
      </c>
      <c r="Y42" s="344">
        <v>8684.4599999999991</v>
      </c>
      <c r="Z42" s="345">
        <v>714389</v>
      </c>
      <c r="AA42" s="340"/>
      <c r="AB42" s="340"/>
      <c r="AC42" s="345">
        <v>170327.06</v>
      </c>
      <c r="AD42" s="345">
        <v>53022.57</v>
      </c>
      <c r="AE42" s="340"/>
      <c r="AF42" s="340"/>
      <c r="AG42" s="340"/>
      <c r="AH42" s="262">
        <f t="shared" si="5"/>
        <v>1105202.3499999999</v>
      </c>
      <c r="AI42" s="263">
        <f t="shared" si="6"/>
        <v>72470.73</v>
      </c>
      <c r="AJ42" s="286">
        <f t="shared" si="1"/>
        <v>1032731.6199999999</v>
      </c>
      <c r="AK42" s="282">
        <f t="shared" si="2"/>
        <v>639217.87</v>
      </c>
      <c r="AL42" s="289">
        <f t="shared" si="3"/>
        <v>937738.63</v>
      </c>
      <c r="AM42" s="286">
        <f t="shared" si="4"/>
        <v>-298520.76</v>
      </c>
    </row>
    <row r="43" spans="1:39" ht="15" thickBot="1" x14ac:dyDescent="0.25">
      <c r="A43" s="252" t="s">
        <v>304</v>
      </c>
      <c r="B43" s="252" t="s">
        <v>42</v>
      </c>
      <c r="C43" s="290">
        <v>7430</v>
      </c>
      <c r="D43" s="291" t="s">
        <v>844</v>
      </c>
      <c r="E43" s="336" t="s">
        <v>2629</v>
      </c>
      <c r="F43" s="341">
        <v>1160673.72</v>
      </c>
      <c r="G43" s="337"/>
      <c r="H43" s="341">
        <v>115031.67999999999</v>
      </c>
      <c r="I43" s="336"/>
      <c r="J43" s="342">
        <v>127099.82</v>
      </c>
      <c r="K43" s="342">
        <v>751111.96</v>
      </c>
      <c r="L43" s="343">
        <v>6000</v>
      </c>
      <c r="M43" s="343">
        <v>75181.3</v>
      </c>
      <c r="N43" s="338"/>
      <c r="O43" s="343">
        <v>248.97</v>
      </c>
      <c r="P43" s="342">
        <v>319500</v>
      </c>
      <c r="Q43" s="336"/>
      <c r="R43" s="342">
        <v>-2876.55</v>
      </c>
      <c r="S43" s="342">
        <v>3750097.45</v>
      </c>
      <c r="T43" s="344">
        <v>123361.49</v>
      </c>
      <c r="U43" s="339"/>
      <c r="V43" s="339"/>
      <c r="W43" s="339"/>
      <c r="X43" s="344">
        <v>406917</v>
      </c>
      <c r="Y43" s="344">
        <v>38387.760000000002</v>
      </c>
      <c r="Z43" s="345">
        <v>640977</v>
      </c>
      <c r="AA43" s="340"/>
      <c r="AB43" s="340"/>
      <c r="AC43" s="345">
        <v>340598.89</v>
      </c>
      <c r="AD43" s="345">
        <v>62471.76</v>
      </c>
      <c r="AE43" s="340"/>
      <c r="AF43" s="340"/>
      <c r="AG43" s="340"/>
      <c r="AH43" s="262">
        <f t="shared" si="5"/>
        <v>1275705.3999999999</v>
      </c>
      <c r="AI43" s="263">
        <f t="shared" si="6"/>
        <v>81430.27</v>
      </c>
      <c r="AJ43" s="286">
        <f t="shared" si="1"/>
        <v>1194275.1299999999</v>
      </c>
      <c r="AK43" s="282">
        <f t="shared" si="2"/>
        <v>568666.25</v>
      </c>
      <c r="AL43" s="289">
        <f t="shared" si="3"/>
        <v>1044047.65</v>
      </c>
      <c r="AM43" s="286">
        <f t="shared" si="4"/>
        <v>-475381.4</v>
      </c>
    </row>
    <row r="44" spans="1:39" ht="15" thickBot="1" x14ac:dyDescent="0.25">
      <c r="A44" s="252" t="s">
        <v>304</v>
      </c>
      <c r="B44" s="252" t="s">
        <v>42</v>
      </c>
      <c r="C44" s="290">
        <v>2978</v>
      </c>
      <c r="D44" s="291" t="s">
        <v>845</v>
      </c>
      <c r="E44" s="336" t="s">
        <v>2630</v>
      </c>
      <c r="F44" s="341">
        <v>462622.13</v>
      </c>
      <c r="G44" s="341">
        <v>10000</v>
      </c>
      <c r="H44" s="341">
        <v>65508.85</v>
      </c>
      <c r="I44" s="336"/>
      <c r="J44" s="342">
        <v>347194.28</v>
      </c>
      <c r="K44" s="342">
        <v>238578.62</v>
      </c>
      <c r="L44" s="343">
        <v>70123</v>
      </c>
      <c r="M44" s="343">
        <v>4650</v>
      </c>
      <c r="N44" s="343">
        <v>73916</v>
      </c>
      <c r="O44" s="343">
        <v>85</v>
      </c>
      <c r="P44" s="336"/>
      <c r="Q44" s="336"/>
      <c r="R44" s="336"/>
      <c r="S44" s="342">
        <v>1851653.95</v>
      </c>
      <c r="T44" s="344">
        <v>30258.3</v>
      </c>
      <c r="U44" s="339"/>
      <c r="V44" s="339"/>
      <c r="W44" s="339"/>
      <c r="X44" s="344">
        <v>214207</v>
      </c>
      <c r="Y44" s="344">
        <v>5938.4</v>
      </c>
      <c r="Z44" s="345">
        <v>351587</v>
      </c>
      <c r="AA44" s="340"/>
      <c r="AB44" s="340"/>
      <c r="AC44" s="345">
        <v>177334.61</v>
      </c>
      <c r="AD44" s="345">
        <v>27934.71</v>
      </c>
      <c r="AE44" s="340"/>
      <c r="AF44" s="340"/>
      <c r="AG44" s="340"/>
      <c r="AH44" s="262">
        <f t="shared" si="5"/>
        <v>538130.98</v>
      </c>
      <c r="AI44" s="263">
        <f t="shared" si="6"/>
        <v>148774</v>
      </c>
      <c r="AJ44" s="286">
        <f t="shared" si="1"/>
        <v>389356.98</v>
      </c>
      <c r="AK44" s="282">
        <f t="shared" si="2"/>
        <v>250403.69999999998</v>
      </c>
      <c r="AL44" s="289">
        <f t="shared" si="3"/>
        <v>556856.31999999995</v>
      </c>
      <c r="AM44" s="286">
        <f t="shared" si="4"/>
        <v>-306452.62</v>
      </c>
    </row>
    <row r="45" spans="1:39" ht="15" thickBot="1" x14ac:dyDescent="0.25">
      <c r="A45" s="252" t="s">
        <v>304</v>
      </c>
      <c r="B45" s="252" t="s">
        <v>42</v>
      </c>
      <c r="C45" s="290">
        <v>3394</v>
      </c>
      <c r="D45" s="291" t="s">
        <v>846</v>
      </c>
      <c r="E45" s="336" t="s">
        <v>2771</v>
      </c>
      <c r="F45" s="341">
        <v>264384.8</v>
      </c>
      <c r="G45" s="341">
        <v>10000</v>
      </c>
      <c r="H45" s="341">
        <v>61775.64</v>
      </c>
      <c r="I45" s="336"/>
      <c r="J45" s="342">
        <v>254458.56</v>
      </c>
      <c r="K45" s="342">
        <v>359563.57</v>
      </c>
      <c r="L45" s="343">
        <v>0</v>
      </c>
      <c r="M45" s="343">
        <v>35450</v>
      </c>
      <c r="N45" s="338"/>
      <c r="O45" s="338"/>
      <c r="P45" s="336"/>
      <c r="Q45" s="336"/>
      <c r="R45" s="336"/>
      <c r="S45" s="342">
        <v>1865771.67</v>
      </c>
      <c r="T45" s="344">
        <v>45710.65</v>
      </c>
      <c r="U45" s="339"/>
      <c r="V45" s="339"/>
      <c r="W45" s="339"/>
      <c r="X45" s="344">
        <v>219247</v>
      </c>
      <c r="Y45" s="344">
        <v>25023.5</v>
      </c>
      <c r="Z45" s="345">
        <v>312581</v>
      </c>
      <c r="AA45" s="340"/>
      <c r="AB45" s="340"/>
      <c r="AC45" s="345">
        <v>104955.66</v>
      </c>
      <c r="AD45" s="345">
        <v>33303.96</v>
      </c>
      <c r="AE45" s="340"/>
      <c r="AF45" s="340"/>
      <c r="AG45" s="340"/>
      <c r="AH45" s="262">
        <f t="shared" si="5"/>
        <v>336160.44</v>
      </c>
      <c r="AI45" s="263">
        <f t="shared" si="6"/>
        <v>35450</v>
      </c>
      <c r="AJ45" s="286">
        <f t="shared" si="1"/>
        <v>300710.44</v>
      </c>
      <c r="AK45" s="282">
        <f t="shared" si="2"/>
        <v>289981.15000000002</v>
      </c>
      <c r="AL45" s="289">
        <f t="shared" si="3"/>
        <v>450840.62000000005</v>
      </c>
      <c r="AM45" s="286">
        <f t="shared" si="4"/>
        <v>-160859.47000000003</v>
      </c>
    </row>
    <row r="46" spans="1:39" ht="15" thickBot="1" x14ac:dyDescent="0.25">
      <c r="A46" s="252" t="s">
        <v>304</v>
      </c>
      <c r="B46" s="252" t="s">
        <v>42</v>
      </c>
      <c r="C46" s="290">
        <v>1969</v>
      </c>
      <c r="D46" s="291" t="s">
        <v>847</v>
      </c>
      <c r="E46" s="336" t="s">
        <v>2772</v>
      </c>
      <c r="F46" s="341">
        <v>368368.66</v>
      </c>
      <c r="G46" s="341">
        <v>7616</v>
      </c>
      <c r="H46" s="341">
        <v>83658.94</v>
      </c>
      <c r="I46" s="336"/>
      <c r="J46" s="342">
        <v>541030.93999999994</v>
      </c>
      <c r="K46" s="342">
        <v>29689.21</v>
      </c>
      <c r="L46" s="343">
        <v>44678</v>
      </c>
      <c r="M46" s="343">
        <v>28158.41</v>
      </c>
      <c r="N46" s="338"/>
      <c r="O46" s="343">
        <v>550</v>
      </c>
      <c r="P46" s="336"/>
      <c r="Q46" s="336"/>
      <c r="R46" s="336"/>
      <c r="S46" s="342">
        <v>1234901.48</v>
      </c>
      <c r="T46" s="344">
        <v>20374.07</v>
      </c>
      <c r="U46" s="339"/>
      <c r="V46" s="339"/>
      <c r="W46" s="339"/>
      <c r="X46" s="344">
        <v>249132</v>
      </c>
      <c r="Y46" s="344">
        <v>105495.21</v>
      </c>
      <c r="Z46" s="345">
        <v>329446</v>
      </c>
      <c r="AA46" s="340"/>
      <c r="AB46" s="340"/>
      <c r="AC46" s="345">
        <v>168412.06</v>
      </c>
      <c r="AD46" s="345">
        <v>25197.8</v>
      </c>
      <c r="AE46" s="340"/>
      <c r="AF46" s="340"/>
      <c r="AG46" s="340"/>
      <c r="AH46" s="262">
        <f t="shared" si="5"/>
        <v>459643.6</v>
      </c>
      <c r="AI46" s="263">
        <f t="shared" si="6"/>
        <v>73386.41</v>
      </c>
      <c r="AJ46" s="286">
        <f t="shared" si="1"/>
        <v>386257.18999999994</v>
      </c>
      <c r="AK46" s="282">
        <f t="shared" si="2"/>
        <v>375001.28</v>
      </c>
      <c r="AL46" s="289">
        <f t="shared" si="3"/>
        <v>523055.86</v>
      </c>
      <c r="AM46" s="286">
        <f t="shared" si="4"/>
        <v>-148054.57999999996</v>
      </c>
    </row>
    <row r="47" spans="1:39" ht="15" thickBot="1" x14ac:dyDescent="0.25">
      <c r="A47" s="252" t="s">
        <v>304</v>
      </c>
      <c r="B47" s="252" t="s">
        <v>42</v>
      </c>
      <c r="C47" s="290">
        <v>3732</v>
      </c>
      <c r="D47" s="291" t="s">
        <v>848</v>
      </c>
      <c r="E47" s="336" t="s">
        <v>2790</v>
      </c>
      <c r="F47" s="341">
        <v>465033.13</v>
      </c>
      <c r="G47" s="341">
        <v>10000</v>
      </c>
      <c r="H47" s="341">
        <v>118488.21</v>
      </c>
      <c r="I47" s="336"/>
      <c r="J47" s="342">
        <v>1016000.6</v>
      </c>
      <c r="K47" s="342">
        <v>298341.88</v>
      </c>
      <c r="L47" s="343">
        <v>3500</v>
      </c>
      <c r="M47" s="343">
        <v>48490.44</v>
      </c>
      <c r="N47" s="338"/>
      <c r="O47" s="343">
        <v>102.06</v>
      </c>
      <c r="P47" s="342">
        <v>265000</v>
      </c>
      <c r="Q47" s="336"/>
      <c r="R47" s="342">
        <v>3</v>
      </c>
      <c r="S47" s="342">
        <v>2300894.7000000002</v>
      </c>
      <c r="T47" s="344">
        <v>61713.13</v>
      </c>
      <c r="U47" s="339"/>
      <c r="V47" s="339"/>
      <c r="W47" s="339"/>
      <c r="X47" s="344">
        <v>167272</v>
      </c>
      <c r="Y47" s="344">
        <v>7444.64</v>
      </c>
      <c r="Z47" s="345">
        <v>279772</v>
      </c>
      <c r="AA47" s="340"/>
      <c r="AB47" s="340"/>
      <c r="AC47" s="345">
        <v>109989.47</v>
      </c>
      <c r="AD47" s="345">
        <v>42032.41</v>
      </c>
      <c r="AE47" s="340"/>
      <c r="AF47" s="340"/>
      <c r="AG47" s="340"/>
      <c r="AH47" s="262">
        <f t="shared" si="5"/>
        <v>593521.34</v>
      </c>
      <c r="AI47" s="263">
        <f t="shared" si="6"/>
        <v>52092.5</v>
      </c>
      <c r="AJ47" s="286">
        <f t="shared" si="1"/>
        <v>541428.84</v>
      </c>
      <c r="AK47" s="282">
        <f t="shared" si="2"/>
        <v>236429.77000000002</v>
      </c>
      <c r="AL47" s="289">
        <f t="shared" si="3"/>
        <v>431793.88</v>
      </c>
      <c r="AM47" s="286">
        <f t="shared" si="4"/>
        <v>-195364.11</v>
      </c>
    </row>
    <row r="48" spans="1:39" ht="15" thickBot="1" x14ac:dyDescent="0.25">
      <c r="A48" s="252" t="s">
        <v>304</v>
      </c>
      <c r="B48" s="252" t="s">
        <v>42</v>
      </c>
      <c r="C48" s="290">
        <v>3225</v>
      </c>
      <c r="D48" s="291" t="s">
        <v>849</v>
      </c>
      <c r="E48" s="336" t="s">
        <v>2797</v>
      </c>
      <c r="F48" s="341">
        <v>726868.87</v>
      </c>
      <c r="G48" s="341">
        <v>10000</v>
      </c>
      <c r="H48" s="341">
        <v>83695.289999999994</v>
      </c>
      <c r="I48" s="336"/>
      <c r="J48" s="342">
        <v>4015734.88</v>
      </c>
      <c r="K48" s="342">
        <v>206283.36</v>
      </c>
      <c r="L48" s="343">
        <v>3000</v>
      </c>
      <c r="M48" s="343">
        <v>47275.02</v>
      </c>
      <c r="N48" s="338"/>
      <c r="O48" s="338"/>
      <c r="P48" s="336"/>
      <c r="Q48" s="336"/>
      <c r="R48" s="342">
        <v>5971.11</v>
      </c>
      <c r="S48" s="342">
        <v>4006426</v>
      </c>
      <c r="T48" s="344">
        <v>48857.02</v>
      </c>
      <c r="U48" s="339"/>
      <c r="V48" s="339"/>
      <c r="W48" s="339"/>
      <c r="X48" s="344">
        <v>225324</v>
      </c>
      <c r="Y48" s="339"/>
      <c r="Z48" s="345">
        <v>351124</v>
      </c>
      <c r="AA48" s="340"/>
      <c r="AB48" s="340"/>
      <c r="AC48" s="345">
        <v>94683.71</v>
      </c>
      <c r="AD48" s="345">
        <v>53860.800000000003</v>
      </c>
      <c r="AE48" s="340"/>
      <c r="AF48" s="340"/>
      <c r="AG48" s="345">
        <v>960</v>
      </c>
      <c r="AH48" s="262">
        <f t="shared" si="5"/>
        <v>820564.16</v>
      </c>
      <c r="AI48" s="263">
        <f t="shared" si="6"/>
        <v>50275.02</v>
      </c>
      <c r="AJ48" s="286">
        <f t="shared" si="1"/>
        <v>770289.14</v>
      </c>
      <c r="AK48" s="282">
        <f t="shared" si="2"/>
        <v>274181.02</v>
      </c>
      <c r="AL48" s="289">
        <f t="shared" si="3"/>
        <v>500628.51</v>
      </c>
      <c r="AM48" s="286">
        <f t="shared" si="4"/>
        <v>-226447.49</v>
      </c>
    </row>
    <row r="49" spans="1:39" ht="15" thickBot="1" x14ac:dyDescent="0.25">
      <c r="A49" s="252" t="s">
        <v>29</v>
      </c>
      <c r="B49" s="252" t="s">
        <v>30</v>
      </c>
      <c r="C49" s="290">
        <v>3207</v>
      </c>
      <c r="D49" s="291" t="s">
        <v>850</v>
      </c>
      <c r="E49" s="336" t="s">
        <v>2631</v>
      </c>
      <c r="F49" s="341">
        <v>400183.19</v>
      </c>
      <c r="G49" s="337"/>
      <c r="H49" s="341">
        <v>156768.56</v>
      </c>
      <c r="I49" s="336"/>
      <c r="J49" s="342">
        <v>286264.13</v>
      </c>
      <c r="K49" s="342">
        <v>256367.89</v>
      </c>
      <c r="L49" s="343">
        <v>16000</v>
      </c>
      <c r="M49" s="343">
        <v>57342.23</v>
      </c>
      <c r="N49" s="338"/>
      <c r="O49" s="338"/>
      <c r="P49" s="336"/>
      <c r="Q49" s="336"/>
      <c r="R49" s="342">
        <v>-260448.68</v>
      </c>
      <c r="S49" s="342">
        <v>1877057.75</v>
      </c>
      <c r="T49" s="344">
        <v>327522.64</v>
      </c>
      <c r="U49" s="344">
        <v>135000</v>
      </c>
      <c r="V49" s="339"/>
      <c r="W49" s="339"/>
      <c r="X49" s="344">
        <v>256326</v>
      </c>
      <c r="Y49" s="339"/>
      <c r="Z49" s="345">
        <v>283066</v>
      </c>
      <c r="AA49" s="340"/>
      <c r="AB49" s="340"/>
      <c r="AC49" s="345">
        <v>179598.74</v>
      </c>
      <c r="AD49" s="345">
        <v>25049.1</v>
      </c>
      <c r="AE49" s="340"/>
      <c r="AF49" s="340"/>
      <c r="AG49" s="340"/>
      <c r="AH49" s="262">
        <f t="shared" si="5"/>
        <v>556951.75</v>
      </c>
      <c r="AI49" s="263">
        <f t="shared" si="6"/>
        <v>73342.23000000001</v>
      </c>
      <c r="AJ49" s="286">
        <f t="shared" si="1"/>
        <v>483609.52</v>
      </c>
      <c r="AK49" s="282">
        <f t="shared" si="2"/>
        <v>718848.64</v>
      </c>
      <c r="AL49" s="289">
        <f t="shared" si="3"/>
        <v>487713.83999999997</v>
      </c>
      <c r="AM49" s="286">
        <f t="shared" si="4"/>
        <v>231134.80000000005</v>
      </c>
    </row>
    <row r="50" spans="1:39" ht="15" thickBot="1" x14ac:dyDescent="0.25">
      <c r="A50" s="252" t="s">
        <v>29</v>
      </c>
      <c r="B50" s="252" t="s">
        <v>30</v>
      </c>
      <c r="C50" s="253">
        <v>3287</v>
      </c>
      <c r="D50" s="254" t="s">
        <v>851</v>
      </c>
      <c r="E50" s="336" t="s">
        <v>2632</v>
      </c>
      <c r="F50" s="341">
        <v>303910.75</v>
      </c>
      <c r="G50" s="337"/>
      <c r="H50" s="341">
        <v>56445.61</v>
      </c>
      <c r="I50" s="336"/>
      <c r="J50" s="342">
        <v>466082.6</v>
      </c>
      <c r="K50" s="342">
        <v>275186.12</v>
      </c>
      <c r="L50" s="343">
        <v>88700</v>
      </c>
      <c r="M50" s="343">
        <v>45809.45</v>
      </c>
      <c r="N50" s="343">
        <v>6500</v>
      </c>
      <c r="O50" s="338"/>
      <c r="P50" s="336"/>
      <c r="Q50" s="336"/>
      <c r="R50" s="342">
        <v>-12494.49</v>
      </c>
      <c r="S50" s="342">
        <v>2506199.65</v>
      </c>
      <c r="T50" s="344">
        <v>346487.27</v>
      </c>
      <c r="U50" s="339"/>
      <c r="V50" s="339"/>
      <c r="W50" s="339"/>
      <c r="X50" s="344">
        <v>464648</v>
      </c>
      <c r="Y50" s="339"/>
      <c r="Z50" s="345">
        <v>510468</v>
      </c>
      <c r="AA50" s="340"/>
      <c r="AB50" s="340"/>
      <c r="AC50" s="345">
        <v>100271.01</v>
      </c>
      <c r="AD50" s="345">
        <v>13118.84</v>
      </c>
      <c r="AE50" s="340"/>
      <c r="AF50" s="340"/>
      <c r="AG50" s="340"/>
      <c r="AH50" s="262">
        <f t="shared" si="5"/>
        <v>360356.36</v>
      </c>
      <c r="AI50" s="263">
        <f t="shared" si="6"/>
        <v>141009.45000000001</v>
      </c>
      <c r="AJ50" s="286">
        <f t="shared" si="1"/>
        <v>219346.90999999997</v>
      </c>
      <c r="AK50" s="282">
        <f t="shared" si="2"/>
        <v>811135.27</v>
      </c>
      <c r="AL50" s="289">
        <f t="shared" si="3"/>
        <v>623857.85</v>
      </c>
      <c r="AM50" s="286">
        <f t="shared" si="4"/>
        <v>187277.42000000004</v>
      </c>
    </row>
    <row r="51" spans="1:39" s="274" customFormat="1" ht="15" thickBot="1" x14ac:dyDescent="0.25">
      <c r="A51" s="255" t="s">
        <v>29</v>
      </c>
      <c r="B51" s="255" t="s">
        <v>30</v>
      </c>
      <c r="C51" s="256">
        <v>2936</v>
      </c>
      <c r="D51" s="257" t="s">
        <v>852</v>
      </c>
      <c r="E51" s="336" t="s">
        <v>2633</v>
      </c>
      <c r="F51" s="341">
        <v>347944.74</v>
      </c>
      <c r="G51" s="337"/>
      <c r="H51" s="341">
        <v>51336.77</v>
      </c>
      <c r="I51" s="336"/>
      <c r="J51" s="342">
        <v>3</v>
      </c>
      <c r="K51" s="342">
        <v>112055.1</v>
      </c>
      <c r="L51" s="343">
        <v>13201</v>
      </c>
      <c r="M51" s="343">
        <v>45830.86</v>
      </c>
      <c r="N51" s="338"/>
      <c r="O51" s="338"/>
      <c r="P51" s="336"/>
      <c r="Q51" s="342">
        <v>-238853.94</v>
      </c>
      <c r="R51" s="342">
        <v>3435</v>
      </c>
      <c r="S51" s="342">
        <v>1985151.03</v>
      </c>
      <c r="T51" s="344">
        <v>422190.79</v>
      </c>
      <c r="U51" s="339"/>
      <c r="V51" s="339"/>
      <c r="W51" s="339"/>
      <c r="X51" s="344">
        <v>259231</v>
      </c>
      <c r="Y51" s="339"/>
      <c r="Z51" s="345">
        <v>328661</v>
      </c>
      <c r="AA51" s="340"/>
      <c r="AB51" s="340"/>
      <c r="AC51" s="345">
        <v>88080.8</v>
      </c>
      <c r="AD51" s="345">
        <v>10887.1</v>
      </c>
      <c r="AE51" s="340"/>
      <c r="AF51" s="340"/>
      <c r="AG51" s="340"/>
      <c r="AH51" s="262">
        <f t="shared" si="5"/>
        <v>399281.51</v>
      </c>
      <c r="AI51" s="263">
        <f t="shared" si="6"/>
        <v>59031.86</v>
      </c>
      <c r="AJ51" s="286">
        <f t="shared" si="1"/>
        <v>340249.65</v>
      </c>
      <c r="AK51" s="282">
        <f t="shared" si="2"/>
        <v>681421.79</v>
      </c>
      <c r="AL51" s="289">
        <f t="shared" si="3"/>
        <v>427628.89999999997</v>
      </c>
      <c r="AM51" s="286">
        <f t="shared" si="4"/>
        <v>253792.89000000007</v>
      </c>
    </row>
    <row r="52" spans="1:39" s="274" customFormat="1" ht="15" thickBot="1" x14ac:dyDescent="0.25">
      <c r="A52" s="255" t="s">
        <v>29</v>
      </c>
      <c r="B52" s="255" t="s">
        <v>30</v>
      </c>
      <c r="C52" s="256">
        <v>2495</v>
      </c>
      <c r="D52" s="257" t="s">
        <v>853</v>
      </c>
      <c r="E52" s="336" t="s">
        <v>2634</v>
      </c>
      <c r="F52" s="341">
        <v>308819.15000000002</v>
      </c>
      <c r="G52" s="337"/>
      <c r="H52" s="341">
        <v>172570.9</v>
      </c>
      <c r="I52" s="336"/>
      <c r="J52" s="342">
        <v>769272.9</v>
      </c>
      <c r="K52" s="342">
        <v>199393.58</v>
      </c>
      <c r="L52" s="343">
        <v>78923</v>
      </c>
      <c r="M52" s="343">
        <v>31550</v>
      </c>
      <c r="N52" s="338"/>
      <c r="O52" s="338"/>
      <c r="P52" s="342">
        <v>1200</v>
      </c>
      <c r="Q52" s="336"/>
      <c r="R52" s="336"/>
      <c r="S52" s="342">
        <v>1821817.03</v>
      </c>
      <c r="T52" s="344">
        <v>403858.72</v>
      </c>
      <c r="U52" s="339"/>
      <c r="V52" s="339"/>
      <c r="W52" s="339"/>
      <c r="X52" s="344">
        <v>424175.5</v>
      </c>
      <c r="Y52" s="344">
        <v>11800</v>
      </c>
      <c r="Z52" s="345">
        <v>507495.5</v>
      </c>
      <c r="AA52" s="340"/>
      <c r="AB52" s="340"/>
      <c r="AC52" s="345">
        <v>97054.93</v>
      </c>
      <c r="AD52" s="345">
        <v>11956.98</v>
      </c>
      <c r="AE52" s="340"/>
      <c r="AF52" s="340"/>
      <c r="AG52" s="340"/>
      <c r="AH52" s="262">
        <f t="shared" si="5"/>
        <v>481390.05000000005</v>
      </c>
      <c r="AI52" s="263">
        <f t="shared" si="6"/>
        <v>110473</v>
      </c>
      <c r="AJ52" s="286">
        <f t="shared" si="1"/>
        <v>370917.05000000005</v>
      </c>
      <c r="AK52" s="282">
        <f t="shared" si="2"/>
        <v>839834.22</v>
      </c>
      <c r="AL52" s="289">
        <f t="shared" si="3"/>
        <v>616507.40999999992</v>
      </c>
      <c r="AM52" s="286">
        <f t="shared" si="4"/>
        <v>223326.81000000006</v>
      </c>
    </row>
    <row r="53" spans="1:39" s="274" customFormat="1" ht="15" thickBot="1" x14ac:dyDescent="0.25">
      <c r="A53" s="255" t="s">
        <v>29</v>
      </c>
      <c r="B53" s="255" t="s">
        <v>30</v>
      </c>
      <c r="C53" s="256">
        <v>5264</v>
      </c>
      <c r="D53" s="257" t="s">
        <v>854</v>
      </c>
      <c r="E53" s="336" t="s">
        <v>2635</v>
      </c>
      <c r="F53" s="341">
        <v>674849.5</v>
      </c>
      <c r="G53" s="337"/>
      <c r="H53" s="341">
        <v>222371.18</v>
      </c>
      <c r="I53" s="336"/>
      <c r="J53" s="342">
        <v>524592.15</v>
      </c>
      <c r="K53" s="342">
        <v>503185.35</v>
      </c>
      <c r="L53" s="343">
        <v>0</v>
      </c>
      <c r="M53" s="343">
        <v>131909</v>
      </c>
      <c r="N53" s="338"/>
      <c r="O53" s="338"/>
      <c r="P53" s="336"/>
      <c r="Q53" s="336"/>
      <c r="R53" s="342">
        <v>-258229.25</v>
      </c>
      <c r="S53" s="342">
        <v>1102265.42</v>
      </c>
      <c r="T53" s="344">
        <v>594342.49</v>
      </c>
      <c r="U53" s="339"/>
      <c r="V53" s="339"/>
      <c r="W53" s="339"/>
      <c r="X53" s="344">
        <v>409766</v>
      </c>
      <c r="Y53" s="339"/>
      <c r="Z53" s="345">
        <v>547898</v>
      </c>
      <c r="AA53" s="340"/>
      <c r="AB53" s="340"/>
      <c r="AC53" s="345">
        <v>184236.02</v>
      </c>
      <c r="AD53" s="345">
        <v>22156</v>
      </c>
      <c r="AE53" s="340"/>
      <c r="AF53" s="340"/>
      <c r="AG53" s="340"/>
      <c r="AH53" s="262">
        <f t="shared" si="5"/>
        <v>897220.67999999993</v>
      </c>
      <c r="AI53" s="263">
        <f t="shared" si="6"/>
        <v>131909</v>
      </c>
      <c r="AJ53" s="286">
        <f t="shared" si="1"/>
        <v>765311.67999999993</v>
      </c>
      <c r="AK53" s="282">
        <f t="shared" si="2"/>
        <v>1004108.49</v>
      </c>
      <c r="AL53" s="289">
        <f t="shared" si="3"/>
        <v>754290.02</v>
      </c>
      <c r="AM53" s="286">
        <f t="shared" si="4"/>
        <v>249818.46999999997</v>
      </c>
    </row>
    <row r="54" spans="1:39" ht="15" thickBot="1" x14ac:dyDescent="0.25">
      <c r="A54" s="252" t="s">
        <v>29</v>
      </c>
      <c r="B54" s="252" t="s">
        <v>30</v>
      </c>
      <c r="C54" s="253">
        <v>2213</v>
      </c>
      <c r="D54" s="254" t="s">
        <v>855</v>
      </c>
      <c r="E54" s="336" t="s">
        <v>2636</v>
      </c>
      <c r="F54" s="341">
        <v>382033.68</v>
      </c>
      <c r="G54" s="337"/>
      <c r="H54" s="341">
        <v>106862.74</v>
      </c>
      <c r="I54" s="336"/>
      <c r="J54" s="342">
        <v>95349.54</v>
      </c>
      <c r="K54" s="342">
        <v>406110.33</v>
      </c>
      <c r="L54" s="343">
        <v>0</v>
      </c>
      <c r="M54" s="343">
        <v>37260</v>
      </c>
      <c r="N54" s="338"/>
      <c r="O54" s="338"/>
      <c r="P54" s="336"/>
      <c r="Q54" s="342">
        <v>-10797.58</v>
      </c>
      <c r="R54" s="342">
        <v>500</v>
      </c>
      <c r="S54" s="342">
        <v>2172216.88</v>
      </c>
      <c r="T54" s="344">
        <v>315750.13</v>
      </c>
      <c r="U54" s="339"/>
      <c r="V54" s="339"/>
      <c r="W54" s="339"/>
      <c r="X54" s="344">
        <v>207159</v>
      </c>
      <c r="Y54" s="339"/>
      <c r="Z54" s="345">
        <v>272539</v>
      </c>
      <c r="AA54" s="340"/>
      <c r="AB54" s="340"/>
      <c r="AC54" s="345">
        <v>93687.59</v>
      </c>
      <c r="AD54" s="345">
        <v>16287.64</v>
      </c>
      <c r="AE54" s="340"/>
      <c r="AF54" s="340"/>
      <c r="AG54" s="340"/>
      <c r="AH54" s="262">
        <f t="shared" si="5"/>
        <v>488896.42</v>
      </c>
      <c r="AI54" s="263">
        <f t="shared" si="6"/>
        <v>37260</v>
      </c>
      <c r="AJ54" s="286">
        <f t="shared" si="1"/>
        <v>451636.42</v>
      </c>
      <c r="AK54" s="282">
        <f t="shared" si="2"/>
        <v>522909.13</v>
      </c>
      <c r="AL54" s="289">
        <f t="shared" si="3"/>
        <v>382514.23</v>
      </c>
      <c r="AM54" s="286">
        <f t="shared" si="4"/>
        <v>140394.90000000002</v>
      </c>
    </row>
    <row r="55" spans="1:39" ht="15" thickBot="1" x14ac:dyDescent="0.25">
      <c r="A55" s="252" t="s">
        <v>29</v>
      </c>
      <c r="B55" s="252" t="s">
        <v>30</v>
      </c>
      <c r="C55" s="253">
        <v>2562</v>
      </c>
      <c r="D55" s="254" t="s">
        <v>856</v>
      </c>
      <c r="E55" s="336" t="s">
        <v>2637</v>
      </c>
      <c r="F55" s="341">
        <v>344632.43</v>
      </c>
      <c r="G55" s="337"/>
      <c r="H55" s="341">
        <v>103910.7</v>
      </c>
      <c r="I55" s="336"/>
      <c r="J55" s="342">
        <v>1223860.96</v>
      </c>
      <c r="K55" s="342">
        <v>493555.99</v>
      </c>
      <c r="L55" s="338"/>
      <c r="M55" s="343">
        <v>33240</v>
      </c>
      <c r="N55" s="338"/>
      <c r="O55" s="338"/>
      <c r="P55" s="336"/>
      <c r="Q55" s="336"/>
      <c r="R55" s="336"/>
      <c r="S55" s="342">
        <v>1936400.69</v>
      </c>
      <c r="T55" s="344">
        <v>321294.37</v>
      </c>
      <c r="U55" s="339"/>
      <c r="V55" s="339"/>
      <c r="W55" s="339"/>
      <c r="X55" s="344">
        <v>251120</v>
      </c>
      <c r="Y55" s="339"/>
      <c r="Z55" s="345">
        <v>300288</v>
      </c>
      <c r="AA55" s="340"/>
      <c r="AB55" s="340"/>
      <c r="AC55" s="345">
        <v>84693.68</v>
      </c>
      <c r="AD55" s="345">
        <v>22036.92</v>
      </c>
      <c r="AE55" s="340"/>
      <c r="AF55" s="340"/>
      <c r="AG55" s="340"/>
      <c r="AH55" s="262">
        <f t="shared" si="5"/>
        <v>448543.13</v>
      </c>
      <c r="AI55" s="263">
        <f t="shared" si="6"/>
        <v>33240</v>
      </c>
      <c r="AJ55" s="286">
        <f t="shared" si="1"/>
        <v>415303.13</v>
      </c>
      <c r="AK55" s="282">
        <f t="shared" si="2"/>
        <v>572414.37</v>
      </c>
      <c r="AL55" s="289">
        <f t="shared" si="3"/>
        <v>407018.6</v>
      </c>
      <c r="AM55" s="286">
        <f t="shared" si="4"/>
        <v>165395.77000000002</v>
      </c>
    </row>
    <row r="56" spans="1:39" s="274" customFormat="1" ht="15" thickBot="1" x14ac:dyDescent="0.25">
      <c r="A56" s="255" t="s">
        <v>29</v>
      </c>
      <c r="B56" s="255" t="s">
        <v>30</v>
      </c>
      <c r="C56" s="256">
        <v>7114</v>
      </c>
      <c r="D56" s="257" t="s">
        <v>857</v>
      </c>
      <c r="E56" s="336" t="s">
        <v>2638</v>
      </c>
      <c r="F56" s="341">
        <v>861363.8</v>
      </c>
      <c r="G56" s="341">
        <v>13272</v>
      </c>
      <c r="H56" s="341">
        <v>240506.4</v>
      </c>
      <c r="I56" s="336"/>
      <c r="J56" s="342">
        <v>38981.919999999998</v>
      </c>
      <c r="K56" s="342">
        <v>319299.34000000003</v>
      </c>
      <c r="L56" s="343">
        <v>2500</v>
      </c>
      <c r="M56" s="343">
        <v>72905</v>
      </c>
      <c r="N56" s="338"/>
      <c r="O56" s="338"/>
      <c r="P56" s="336"/>
      <c r="Q56" s="342">
        <v>297917.32</v>
      </c>
      <c r="R56" s="336"/>
      <c r="S56" s="342">
        <v>1262941.0900000001</v>
      </c>
      <c r="T56" s="344">
        <v>718390.82</v>
      </c>
      <c r="U56" s="339"/>
      <c r="V56" s="339"/>
      <c r="W56" s="339"/>
      <c r="X56" s="344">
        <v>376964</v>
      </c>
      <c r="Y56" s="339"/>
      <c r="Z56" s="345">
        <v>522774</v>
      </c>
      <c r="AA56" s="340"/>
      <c r="AB56" s="340"/>
      <c r="AC56" s="345">
        <v>148935.65</v>
      </c>
      <c r="AD56" s="345">
        <v>21084.98</v>
      </c>
      <c r="AE56" s="340"/>
      <c r="AF56" s="340"/>
      <c r="AG56" s="340"/>
      <c r="AH56" s="262">
        <f t="shared" si="5"/>
        <v>1115142.2</v>
      </c>
      <c r="AI56" s="263">
        <f t="shared" si="6"/>
        <v>75405</v>
      </c>
      <c r="AJ56" s="286">
        <f t="shared" si="1"/>
        <v>1039737.2</v>
      </c>
      <c r="AK56" s="282">
        <f t="shared" si="2"/>
        <v>1095354.8199999998</v>
      </c>
      <c r="AL56" s="289">
        <f t="shared" si="3"/>
        <v>692794.63</v>
      </c>
      <c r="AM56" s="286">
        <f t="shared" si="4"/>
        <v>402560.18999999983</v>
      </c>
    </row>
    <row r="57" spans="1:39" ht="15" thickBot="1" x14ac:dyDescent="0.25">
      <c r="A57" s="252" t="s">
        <v>29</v>
      </c>
      <c r="B57" s="252" t="s">
        <v>30</v>
      </c>
      <c r="C57" s="253">
        <v>6804</v>
      </c>
      <c r="D57" s="254" t="s">
        <v>858</v>
      </c>
      <c r="E57" s="336" t="s">
        <v>2773</v>
      </c>
      <c r="F57" s="341">
        <v>337512.56</v>
      </c>
      <c r="G57" s="337"/>
      <c r="H57" s="341">
        <v>137106.32</v>
      </c>
      <c r="I57" s="336"/>
      <c r="J57" s="342">
        <v>508135.11</v>
      </c>
      <c r="K57" s="342">
        <v>581763.49</v>
      </c>
      <c r="L57" s="343">
        <v>106000</v>
      </c>
      <c r="M57" s="343">
        <v>67400</v>
      </c>
      <c r="N57" s="338"/>
      <c r="O57" s="338"/>
      <c r="P57" s="336"/>
      <c r="Q57" s="336"/>
      <c r="R57" s="336"/>
      <c r="S57" s="342">
        <v>2033596.36</v>
      </c>
      <c r="T57" s="344">
        <v>569652.56000000006</v>
      </c>
      <c r="U57" s="339"/>
      <c r="V57" s="339"/>
      <c r="W57" s="339"/>
      <c r="X57" s="344">
        <v>382720</v>
      </c>
      <c r="Y57" s="344">
        <v>-23800</v>
      </c>
      <c r="Z57" s="345">
        <v>529604</v>
      </c>
      <c r="AA57" s="340"/>
      <c r="AB57" s="340"/>
      <c r="AC57" s="345">
        <v>113807.73</v>
      </c>
      <c r="AD57" s="345">
        <v>13671.98</v>
      </c>
      <c r="AE57" s="340"/>
      <c r="AF57" s="340"/>
      <c r="AG57" s="340"/>
      <c r="AH57" s="262">
        <f t="shared" si="5"/>
        <v>474618.88</v>
      </c>
      <c r="AI57" s="263">
        <f t="shared" si="6"/>
        <v>173400</v>
      </c>
      <c r="AJ57" s="286">
        <f t="shared" si="1"/>
        <v>301218.88</v>
      </c>
      <c r="AK57" s="282">
        <f t="shared" si="2"/>
        <v>928572.56</v>
      </c>
      <c r="AL57" s="289">
        <f t="shared" si="3"/>
        <v>657083.71</v>
      </c>
      <c r="AM57" s="286">
        <f t="shared" si="4"/>
        <v>271488.85000000009</v>
      </c>
    </row>
    <row r="58" spans="1:39" s="274" customFormat="1" ht="15" thickBot="1" x14ac:dyDescent="0.25">
      <c r="A58" s="255" t="s">
        <v>29</v>
      </c>
      <c r="B58" s="255" t="s">
        <v>30</v>
      </c>
      <c r="C58" s="256">
        <v>3739</v>
      </c>
      <c r="D58" s="257" t="s">
        <v>859</v>
      </c>
      <c r="E58" s="336" t="s">
        <v>2774</v>
      </c>
      <c r="F58" s="341">
        <v>716806.57</v>
      </c>
      <c r="G58" s="337"/>
      <c r="H58" s="341">
        <v>706612.44</v>
      </c>
      <c r="I58" s="336"/>
      <c r="J58" s="342">
        <v>556160.34</v>
      </c>
      <c r="K58" s="342">
        <v>52673.31</v>
      </c>
      <c r="L58" s="343">
        <v>20720</v>
      </c>
      <c r="M58" s="343">
        <v>275339.69</v>
      </c>
      <c r="N58" s="338"/>
      <c r="O58" s="338"/>
      <c r="P58" s="336"/>
      <c r="Q58" s="342">
        <v>367602.08</v>
      </c>
      <c r="R58" s="336"/>
      <c r="S58" s="342">
        <v>2378594.3199999998</v>
      </c>
      <c r="T58" s="344">
        <v>671909.71</v>
      </c>
      <c r="U58" s="339"/>
      <c r="V58" s="339"/>
      <c r="W58" s="339"/>
      <c r="X58" s="344">
        <v>247387</v>
      </c>
      <c r="Y58" s="339"/>
      <c r="Z58" s="345">
        <v>331105</v>
      </c>
      <c r="AA58" s="340"/>
      <c r="AB58" s="340"/>
      <c r="AC58" s="345">
        <v>142770.01999999999</v>
      </c>
      <c r="AD58" s="345">
        <v>47050.18</v>
      </c>
      <c r="AE58" s="340"/>
      <c r="AF58" s="340"/>
      <c r="AG58" s="340"/>
      <c r="AH58" s="262">
        <f t="shared" si="5"/>
        <v>1423419.0099999998</v>
      </c>
      <c r="AI58" s="263">
        <f t="shared" si="6"/>
        <v>296059.69</v>
      </c>
      <c r="AJ58" s="286">
        <f t="shared" si="1"/>
        <v>1127359.3199999998</v>
      </c>
      <c r="AK58" s="282">
        <f t="shared" si="2"/>
        <v>919296.71</v>
      </c>
      <c r="AL58" s="289">
        <f t="shared" si="3"/>
        <v>520925.2</v>
      </c>
      <c r="AM58" s="286">
        <f t="shared" si="4"/>
        <v>398371.50999999995</v>
      </c>
    </row>
    <row r="59" spans="1:39" s="274" customFormat="1" ht="15" thickBot="1" x14ac:dyDescent="0.25">
      <c r="A59" s="255" t="s">
        <v>29</v>
      </c>
      <c r="B59" s="255" t="s">
        <v>30</v>
      </c>
      <c r="C59" s="256">
        <v>2743</v>
      </c>
      <c r="D59" s="257" t="s">
        <v>860</v>
      </c>
      <c r="E59" s="336" t="s">
        <v>2775</v>
      </c>
      <c r="F59" s="341">
        <v>234701.05</v>
      </c>
      <c r="G59" s="341">
        <v>3870</v>
      </c>
      <c r="H59" s="341">
        <v>332966.34000000003</v>
      </c>
      <c r="I59" s="336"/>
      <c r="J59" s="342">
        <v>1669623.46</v>
      </c>
      <c r="K59" s="342">
        <v>427888.7</v>
      </c>
      <c r="L59" s="343">
        <v>4000</v>
      </c>
      <c r="M59" s="343">
        <v>70102.11</v>
      </c>
      <c r="N59" s="338"/>
      <c r="O59" s="338"/>
      <c r="P59" s="336"/>
      <c r="Q59" s="342">
        <v>193379.24</v>
      </c>
      <c r="R59" s="336"/>
      <c r="S59" s="342">
        <v>2522084.4900000002</v>
      </c>
      <c r="T59" s="344">
        <v>327444.38</v>
      </c>
      <c r="U59" s="339"/>
      <c r="V59" s="339"/>
      <c r="W59" s="339"/>
      <c r="X59" s="344">
        <v>168952</v>
      </c>
      <c r="Y59" s="339"/>
      <c r="Z59" s="345">
        <v>228832</v>
      </c>
      <c r="AA59" s="340"/>
      <c r="AB59" s="340"/>
      <c r="AC59" s="345">
        <v>112695.49</v>
      </c>
      <c r="AD59" s="345">
        <v>8530.52</v>
      </c>
      <c r="AE59" s="340"/>
      <c r="AF59" s="340"/>
      <c r="AG59" s="340"/>
      <c r="AH59" s="262">
        <f t="shared" si="5"/>
        <v>571537.39</v>
      </c>
      <c r="AI59" s="263">
        <f t="shared" si="6"/>
        <v>74102.11</v>
      </c>
      <c r="AJ59" s="286">
        <f t="shared" si="1"/>
        <v>497435.28</v>
      </c>
      <c r="AK59" s="282">
        <f t="shared" si="2"/>
        <v>496396.38</v>
      </c>
      <c r="AL59" s="289">
        <f t="shared" si="3"/>
        <v>350058.01</v>
      </c>
      <c r="AM59" s="286">
        <f t="shared" si="4"/>
        <v>146338.37</v>
      </c>
    </row>
    <row r="60" spans="1:39" ht="15" thickBot="1" x14ac:dyDescent="0.25">
      <c r="A60" s="252" t="s">
        <v>31</v>
      </c>
      <c r="B60" s="252" t="s">
        <v>32</v>
      </c>
      <c r="C60" s="253">
        <v>4721</v>
      </c>
      <c r="D60" s="254" t="s">
        <v>861</v>
      </c>
      <c r="E60" s="336" t="s">
        <v>2639</v>
      </c>
      <c r="F60" s="341">
        <v>1415760.33</v>
      </c>
      <c r="G60" s="341">
        <v>25840</v>
      </c>
      <c r="H60" s="341">
        <v>64704.86</v>
      </c>
      <c r="I60" s="336"/>
      <c r="J60" s="342">
        <v>435092.27</v>
      </c>
      <c r="K60" s="342">
        <v>374590.58</v>
      </c>
      <c r="L60" s="343">
        <v>520</v>
      </c>
      <c r="M60" s="343">
        <v>61763.35</v>
      </c>
      <c r="N60" s="338"/>
      <c r="O60" s="343">
        <v>15</v>
      </c>
      <c r="P60" s="336"/>
      <c r="Q60" s="336"/>
      <c r="R60" s="336"/>
      <c r="S60" s="342">
        <v>2222830.3199999998</v>
      </c>
      <c r="T60" s="344">
        <v>527227.31000000006</v>
      </c>
      <c r="U60" s="344">
        <v>65000</v>
      </c>
      <c r="V60" s="339"/>
      <c r="W60" s="339"/>
      <c r="X60" s="344">
        <v>160335</v>
      </c>
      <c r="Y60" s="344">
        <v>3000</v>
      </c>
      <c r="Z60" s="345">
        <v>293775</v>
      </c>
      <c r="AA60" s="340"/>
      <c r="AB60" s="340"/>
      <c r="AC60" s="345">
        <v>195673.72</v>
      </c>
      <c r="AD60" s="345">
        <v>39986.639999999999</v>
      </c>
      <c r="AE60" s="340"/>
      <c r="AF60" s="340"/>
      <c r="AG60" s="340"/>
      <c r="AH60" s="262">
        <f t="shared" si="5"/>
        <v>1506305.1900000002</v>
      </c>
      <c r="AI60" s="263">
        <f t="shared" si="6"/>
        <v>62298.35</v>
      </c>
      <c r="AJ60" s="286">
        <f t="shared" si="1"/>
        <v>1444006.84</v>
      </c>
      <c r="AK60" s="282">
        <f t="shared" si="2"/>
        <v>755562.31</v>
      </c>
      <c r="AL60" s="289">
        <f t="shared" si="3"/>
        <v>529435.36</v>
      </c>
      <c r="AM60" s="286">
        <f t="shared" si="4"/>
        <v>226126.95000000007</v>
      </c>
    </row>
    <row r="61" spans="1:39" ht="15" thickBot="1" x14ac:dyDescent="0.25">
      <c r="A61" s="252" t="s">
        <v>31</v>
      </c>
      <c r="B61" s="252" t="s">
        <v>32</v>
      </c>
      <c r="C61" s="290">
        <v>8384</v>
      </c>
      <c r="D61" s="291" t="s">
        <v>862</v>
      </c>
      <c r="E61" s="336" t="s">
        <v>2640</v>
      </c>
      <c r="F61" s="341">
        <v>3879212.4</v>
      </c>
      <c r="G61" s="341">
        <v>10920</v>
      </c>
      <c r="H61" s="341">
        <v>138899.26</v>
      </c>
      <c r="I61" s="336"/>
      <c r="J61" s="342">
        <v>2595620.88</v>
      </c>
      <c r="K61" s="342">
        <v>1455816.12</v>
      </c>
      <c r="L61" s="343">
        <v>18000</v>
      </c>
      <c r="M61" s="343">
        <v>110251.85</v>
      </c>
      <c r="N61" s="338"/>
      <c r="O61" s="343">
        <v>3.35</v>
      </c>
      <c r="P61" s="336"/>
      <c r="Q61" s="336"/>
      <c r="R61" s="336"/>
      <c r="S61" s="342">
        <v>7696912.6699999999</v>
      </c>
      <c r="T61" s="344">
        <v>958091.18</v>
      </c>
      <c r="U61" s="344">
        <v>145676</v>
      </c>
      <c r="V61" s="339"/>
      <c r="W61" s="339"/>
      <c r="X61" s="344">
        <v>706007</v>
      </c>
      <c r="Y61" s="344">
        <v>7000</v>
      </c>
      <c r="Z61" s="345">
        <v>885169</v>
      </c>
      <c r="AA61" s="340"/>
      <c r="AB61" s="340"/>
      <c r="AC61" s="345">
        <v>488735.63</v>
      </c>
      <c r="AD61" s="345">
        <v>46767.14</v>
      </c>
      <c r="AE61" s="340"/>
      <c r="AF61" s="340"/>
      <c r="AG61" s="340"/>
      <c r="AH61" s="262">
        <f t="shared" si="5"/>
        <v>4029031.66</v>
      </c>
      <c r="AI61" s="263">
        <f t="shared" si="6"/>
        <v>128255.20000000001</v>
      </c>
      <c r="AJ61" s="286">
        <f t="shared" si="1"/>
        <v>3900776.46</v>
      </c>
      <c r="AK61" s="282">
        <f t="shared" si="2"/>
        <v>1816774.1800000002</v>
      </c>
      <c r="AL61" s="289">
        <f t="shared" si="3"/>
        <v>1420671.7699999998</v>
      </c>
      <c r="AM61" s="286">
        <f t="shared" si="4"/>
        <v>396102.41000000038</v>
      </c>
    </row>
    <row r="62" spans="1:39" ht="15" thickBot="1" x14ac:dyDescent="0.25">
      <c r="A62" s="252" t="s">
        <v>31</v>
      </c>
      <c r="B62" s="252" t="s">
        <v>32</v>
      </c>
      <c r="C62" s="290">
        <v>4586</v>
      </c>
      <c r="D62" s="291" t="s">
        <v>863</v>
      </c>
      <c r="E62" s="336" t="s">
        <v>2641</v>
      </c>
      <c r="F62" s="341">
        <v>277665.15999999997</v>
      </c>
      <c r="G62" s="337"/>
      <c r="H62" s="341">
        <v>358177.44</v>
      </c>
      <c r="I62" s="336"/>
      <c r="J62" s="342">
        <v>614296.4</v>
      </c>
      <c r="K62" s="342">
        <v>579851.57999999996</v>
      </c>
      <c r="L62" s="343">
        <v>-1500</v>
      </c>
      <c r="M62" s="343">
        <v>64525.89</v>
      </c>
      <c r="N62" s="338"/>
      <c r="O62" s="343">
        <v>534.55999999999995</v>
      </c>
      <c r="P62" s="336"/>
      <c r="Q62" s="336"/>
      <c r="R62" s="336"/>
      <c r="S62" s="342">
        <v>2266667.36</v>
      </c>
      <c r="T62" s="344">
        <v>444181.83</v>
      </c>
      <c r="U62" s="339"/>
      <c r="V62" s="339"/>
      <c r="W62" s="339"/>
      <c r="X62" s="344">
        <v>248941</v>
      </c>
      <c r="Y62" s="339"/>
      <c r="Z62" s="345">
        <v>341653</v>
      </c>
      <c r="AA62" s="340"/>
      <c r="AB62" s="340"/>
      <c r="AC62" s="345">
        <v>101739.89</v>
      </c>
      <c r="AD62" s="345">
        <v>40111.17</v>
      </c>
      <c r="AE62" s="340"/>
      <c r="AF62" s="345">
        <v>0</v>
      </c>
      <c r="AG62" s="340"/>
      <c r="AH62" s="262">
        <f t="shared" si="5"/>
        <v>635842.6</v>
      </c>
      <c r="AI62" s="263">
        <f t="shared" si="6"/>
        <v>63560.45</v>
      </c>
      <c r="AJ62" s="286">
        <f t="shared" si="1"/>
        <v>572282.15</v>
      </c>
      <c r="AK62" s="282">
        <f t="shared" si="2"/>
        <v>693122.83000000007</v>
      </c>
      <c r="AL62" s="289">
        <f t="shared" si="3"/>
        <v>483504.06</v>
      </c>
      <c r="AM62" s="286">
        <f t="shared" si="4"/>
        <v>209618.77000000008</v>
      </c>
    </row>
    <row r="63" spans="1:39" ht="15" thickBot="1" x14ac:dyDescent="0.25">
      <c r="A63" s="252" t="s">
        <v>31</v>
      </c>
      <c r="B63" s="252" t="s">
        <v>32</v>
      </c>
      <c r="C63" s="290">
        <v>3004</v>
      </c>
      <c r="D63" s="291" t="s">
        <v>864</v>
      </c>
      <c r="E63" s="336" t="s">
        <v>2642</v>
      </c>
      <c r="F63" s="341">
        <v>549162.21</v>
      </c>
      <c r="G63" s="341">
        <v>11220</v>
      </c>
      <c r="H63" s="341">
        <v>44673.33</v>
      </c>
      <c r="I63" s="336"/>
      <c r="J63" s="342">
        <v>104100.41</v>
      </c>
      <c r="K63" s="342">
        <v>173137.31</v>
      </c>
      <c r="L63" s="343">
        <v>3500</v>
      </c>
      <c r="M63" s="343">
        <v>31673.4</v>
      </c>
      <c r="N63" s="338"/>
      <c r="O63" s="343">
        <v>0</v>
      </c>
      <c r="P63" s="336"/>
      <c r="Q63" s="336"/>
      <c r="R63" s="336"/>
      <c r="S63" s="342">
        <v>817347.69</v>
      </c>
      <c r="T63" s="344">
        <v>330187.87</v>
      </c>
      <c r="U63" s="339"/>
      <c r="V63" s="339"/>
      <c r="W63" s="339"/>
      <c r="X63" s="344">
        <v>159488</v>
      </c>
      <c r="Y63" s="344">
        <v>36600</v>
      </c>
      <c r="Z63" s="345">
        <v>274808</v>
      </c>
      <c r="AA63" s="340"/>
      <c r="AB63" s="340"/>
      <c r="AC63" s="345">
        <v>88237.14</v>
      </c>
      <c r="AD63" s="345">
        <v>28383.3</v>
      </c>
      <c r="AE63" s="340"/>
      <c r="AF63" s="340"/>
      <c r="AG63" s="340"/>
      <c r="AH63" s="262">
        <f t="shared" si="5"/>
        <v>605055.53999999992</v>
      </c>
      <c r="AI63" s="263">
        <f t="shared" si="6"/>
        <v>35173.4</v>
      </c>
      <c r="AJ63" s="286">
        <f t="shared" si="1"/>
        <v>569882.1399999999</v>
      </c>
      <c r="AK63" s="282">
        <f t="shared" si="2"/>
        <v>526275.87</v>
      </c>
      <c r="AL63" s="289">
        <f t="shared" si="3"/>
        <v>391428.44</v>
      </c>
      <c r="AM63" s="286">
        <f t="shared" si="4"/>
        <v>134847.43</v>
      </c>
    </row>
    <row r="64" spans="1:39" ht="15" thickBot="1" x14ac:dyDescent="0.25">
      <c r="A64" s="252" t="s">
        <v>31</v>
      </c>
      <c r="B64" s="252" t="s">
        <v>32</v>
      </c>
      <c r="C64" s="290">
        <v>7236</v>
      </c>
      <c r="D64" s="291" t="s">
        <v>865</v>
      </c>
      <c r="E64" s="336" t="s">
        <v>2643</v>
      </c>
      <c r="F64" s="341">
        <v>963585.4</v>
      </c>
      <c r="G64" s="341">
        <v>6060</v>
      </c>
      <c r="H64" s="341">
        <v>73127.58</v>
      </c>
      <c r="I64" s="336"/>
      <c r="J64" s="342">
        <v>160036.98000000001</v>
      </c>
      <c r="K64" s="342">
        <v>587816</v>
      </c>
      <c r="L64" s="343">
        <v>7612</v>
      </c>
      <c r="M64" s="343">
        <v>11061.08</v>
      </c>
      <c r="N64" s="338"/>
      <c r="O64" s="343">
        <v>705.63</v>
      </c>
      <c r="P64" s="336"/>
      <c r="Q64" s="336"/>
      <c r="R64" s="336"/>
      <c r="S64" s="342">
        <v>1211807.73</v>
      </c>
      <c r="T64" s="344">
        <v>944272.17</v>
      </c>
      <c r="U64" s="339"/>
      <c r="V64" s="339"/>
      <c r="W64" s="339"/>
      <c r="X64" s="344">
        <v>141960</v>
      </c>
      <c r="Y64" s="344">
        <v>22500</v>
      </c>
      <c r="Z64" s="345">
        <v>287769.76</v>
      </c>
      <c r="AA64" s="340"/>
      <c r="AB64" s="340"/>
      <c r="AC64" s="345">
        <v>187921.4</v>
      </c>
      <c r="AD64" s="345">
        <v>12096</v>
      </c>
      <c r="AE64" s="340"/>
      <c r="AF64" s="340"/>
      <c r="AG64" s="345">
        <v>19160</v>
      </c>
      <c r="AH64" s="262">
        <f t="shared" si="5"/>
        <v>1042772.98</v>
      </c>
      <c r="AI64" s="263">
        <f t="shared" si="6"/>
        <v>19378.710000000003</v>
      </c>
      <c r="AJ64" s="286">
        <f t="shared" si="1"/>
        <v>1023394.27</v>
      </c>
      <c r="AK64" s="282">
        <f t="shared" si="2"/>
        <v>1108732.17</v>
      </c>
      <c r="AL64" s="289">
        <f t="shared" si="3"/>
        <v>506947.16000000003</v>
      </c>
      <c r="AM64" s="286">
        <f t="shared" si="4"/>
        <v>601785.00999999989</v>
      </c>
    </row>
    <row r="65" spans="1:39" ht="15" thickBot="1" x14ac:dyDescent="0.25">
      <c r="A65" s="252" t="s">
        <v>31</v>
      </c>
      <c r="B65" s="252" t="s">
        <v>32</v>
      </c>
      <c r="C65" s="290">
        <v>5706</v>
      </c>
      <c r="D65" s="291" t="s">
        <v>866</v>
      </c>
      <c r="E65" s="336" t="s">
        <v>2645</v>
      </c>
      <c r="F65" s="341">
        <v>592363.18000000005</v>
      </c>
      <c r="G65" s="341">
        <v>72910</v>
      </c>
      <c r="H65" s="341">
        <v>366397.13</v>
      </c>
      <c r="I65" s="336"/>
      <c r="J65" s="342">
        <v>373855.95</v>
      </c>
      <c r="K65" s="342">
        <v>347704.44</v>
      </c>
      <c r="L65" s="343">
        <v>2650</v>
      </c>
      <c r="M65" s="343">
        <v>56730.239999999998</v>
      </c>
      <c r="N65" s="338"/>
      <c r="O65" s="343">
        <v>1480.93</v>
      </c>
      <c r="P65" s="336"/>
      <c r="Q65" s="336"/>
      <c r="R65" s="342">
        <v>158850</v>
      </c>
      <c r="S65" s="342">
        <v>2590732.39</v>
      </c>
      <c r="T65" s="344">
        <v>518565.51</v>
      </c>
      <c r="U65" s="339"/>
      <c r="V65" s="339"/>
      <c r="W65" s="339"/>
      <c r="X65" s="344">
        <v>455455</v>
      </c>
      <c r="Y65" s="344">
        <v>53960</v>
      </c>
      <c r="Z65" s="345">
        <v>648231</v>
      </c>
      <c r="AA65" s="340"/>
      <c r="AB65" s="340"/>
      <c r="AC65" s="345">
        <v>217753.38</v>
      </c>
      <c r="AD65" s="345">
        <v>8290.06</v>
      </c>
      <c r="AE65" s="340"/>
      <c r="AF65" s="340"/>
      <c r="AG65" s="340"/>
      <c r="AH65" s="262">
        <f t="shared" si="5"/>
        <v>1031670.31</v>
      </c>
      <c r="AI65" s="263">
        <f t="shared" si="6"/>
        <v>60861.17</v>
      </c>
      <c r="AJ65" s="286">
        <f t="shared" si="1"/>
        <v>970809.14</v>
      </c>
      <c r="AK65" s="282">
        <f t="shared" si="2"/>
        <v>1027980.51</v>
      </c>
      <c r="AL65" s="289">
        <f t="shared" si="3"/>
        <v>874274.44000000006</v>
      </c>
      <c r="AM65" s="286">
        <f t="shared" si="4"/>
        <v>153706.06999999995</v>
      </c>
    </row>
    <row r="66" spans="1:39" s="286" customFormat="1" ht="15" thickBot="1" x14ac:dyDescent="0.25">
      <c r="A66" s="261" t="s">
        <v>31</v>
      </c>
      <c r="B66" s="261" t="s">
        <v>32</v>
      </c>
      <c r="C66" s="292">
        <v>1949</v>
      </c>
      <c r="D66" s="293" t="s">
        <v>867</v>
      </c>
      <c r="E66" s="336" t="s">
        <v>2646</v>
      </c>
      <c r="F66" s="341">
        <v>1294808.1100000001</v>
      </c>
      <c r="G66" s="341">
        <v>6460</v>
      </c>
      <c r="H66" s="341">
        <v>47481.919999999998</v>
      </c>
      <c r="I66" s="336"/>
      <c r="J66" s="342">
        <v>1054770.42</v>
      </c>
      <c r="K66" s="342">
        <v>301320.71999999997</v>
      </c>
      <c r="L66" s="343">
        <v>1070</v>
      </c>
      <c r="M66" s="343">
        <v>45601.43</v>
      </c>
      <c r="N66" s="338"/>
      <c r="O66" s="343">
        <v>44.37</v>
      </c>
      <c r="P66" s="336"/>
      <c r="Q66" s="336"/>
      <c r="R66" s="342">
        <v>279157.05</v>
      </c>
      <c r="S66" s="342">
        <v>2642678.98</v>
      </c>
      <c r="T66" s="344">
        <v>86460.54</v>
      </c>
      <c r="U66" s="339"/>
      <c r="V66" s="339"/>
      <c r="W66" s="339"/>
      <c r="X66" s="344">
        <v>304024</v>
      </c>
      <c r="Y66" s="344">
        <v>15200</v>
      </c>
      <c r="Z66" s="345">
        <v>354204</v>
      </c>
      <c r="AA66" s="340"/>
      <c r="AB66" s="340"/>
      <c r="AC66" s="345">
        <v>123032.03</v>
      </c>
      <c r="AD66" s="345">
        <v>45747.46</v>
      </c>
      <c r="AE66" s="345">
        <v>22613.55</v>
      </c>
      <c r="AF66" s="340"/>
      <c r="AG66" s="340"/>
      <c r="AH66" s="262">
        <f t="shared" si="5"/>
        <v>1348750.03</v>
      </c>
      <c r="AI66" s="263">
        <f t="shared" si="6"/>
        <v>46715.8</v>
      </c>
      <c r="AJ66" s="286">
        <f t="shared" si="1"/>
        <v>1302034.23</v>
      </c>
      <c r="AK66" s="282">
        <f t="shared" si="2"/>
        <v>405684.54</v>
      </c>
      <c r="AL66" s="289">
        <f t="shared" si="3"/>
        <v>545597.04</v>
      </c>
      <c r="AM66" s="286">
        <f t="shared" si="4"/>
        <v>-139912.50000000006</v>
      </c>
    </row>
    <row r="67" spans="1:39" ht="15" thickBot="1" x14ac:dyDescent="0.25">
      <c r="A67" s="252" t="s">
        <v>31</v>
      </c>
      <c r="B67" s="252" t="s">
        <v>32</v>
      </c>
      <c r="C67" s="290">
        <v>3449</v>
      </c>
      <c r="D67" s="291" t="s">
        <v>868</v>
      </c>
      <c r="E67" s="336" t="s">
        <v>2648</v>
      </c>
      <c r="F67" s="341">
        <v>792281.45</v>
      </c>
      <c r="G67" s="341">
        <v>5010</v>
      </c>
      <c r="H67" s="341">
        <v>112381.7</v>
      </c>
      <c r="I67" s="336"/>
      <c r="J67" s="342">
        <v>801855</v>
      </c>
      <c r="K67" s="342">
        <v>344247.16</v>
      </c>
      <c r="L67" s="343">
        <v>2500</v>
      </c>
      <c r="M67" s="343">
        <v>63213.1</v>
      </c>
      <c r="N67" s="338"/>
      <c r="O67" s="343">
        <v>0</v>
      </c>
      <c r="P67" s="336"/>
      <c r="Q67" s="336"/>
      <c r="R67" s="342">
        <v>240854.65</v>
      </c>
      <c r="S67" s="342">
        <v>1770327</v>
      </c>
      <c r="T67" s="344">
        <v>183749.61</v>
      </c>
      <c r="U67" s="339"/>
      <c r="V67" s="339"/>
      <c r="W67" s="339"/>
      <c r="X67" s="344">
        <v>182434</v>
      </c>
      <c r="Y67" s="344">
        <v>3000</v>
      </c>
      <c r="Z67" s="345">
        <v>317198</v>
      </c>
      <c r="AA67" s="340"/>
      <c r="AB67" s="340"/>
      <c r="AC67" s="345">
        <v>181186.8</v>
      </c>
      <c r="AD67" s="345">
        <v>29580.080000000002</v>
      </c>
      <c r="AE67" s="340"/>
      <c r="AF67" s="340"/>
      <c r="AG67" s="340"/>
      <c r="AH67" s="262">
        <f t="shared" si="5"/>
        <v>909673.14999999991</v>
      </c>
      <c r="AI67" s="263">
        <f t="shared" si="6"/>
        <v>65713.100000000006</v>
      </c>
      <c r="AJ67" s="286">
        <f t="shared" si="1"/>
        <v>843960.04999999993</v>
      </c>
      <c r="AK67" s="282">
        <f t="shared" si="2"/>
        <v>369183.61</v>
      </c>
      <c r="AL67" s="289">
        <f t="shared" si="3"/>
        <v>527964.88</v>
      </c>
      <c r="AM67" s="286">
        <f t="shared" si="4"/>
        <v>-158781.27000000002</v>
      </c>
    </row>
    <row r="68" spans="1:39" ht="15" thickBot="1" x14ac:dyDescent="0.25">
      <c r="A68" s="252" t="s">
        <v>31</v>
      </c>
      <c r="B68" s="252" t="s">
        <v>32</v>
      </c>
      <c r="C68" s="290">
        <v>4604</v>
      </c>
      <c r="D68" s="291" t="s">
        <v>869</v>
      </c>
      <c r="E68" s="336" t="s">
        <v>2649</v>
      </c>
      <c r="F68" s="341">
        <v>900064.3</v>
      </c>
      <c r="G68" s="341">
        <v>26710</v>
      </c>
      <c r="H68" s="341">
        <v>183166.3</v>
      </c>
      <c r="I68" s="336"/>
      <c r="J68" s="342">
        <v>849959.01</v>
      </c>
      <c r="K68" s="342">
        <v>740869.55</v>
      </c>
      <c r="L68" s="343">
        <v>2580</v>
      </c>
      <c r="M68" s="343">
        <v>38966.879999999997</v>
      </c>
      <c r="N68" s="338"/>
      <c r="O68" s="343">
        <v>1982.91</v>
      </c>
      <c r="P68" s="336"/>
      <c r="Q68" s="336"/>
      <c r="R68" s="336"/>
      <c r="S68" s="342">
        <v>3470807.24</v>
      </c>
      <c r="T68" s="344">
        <v>364508.29</v>
      </c>
      <c r="U68" s="339"/>
      <c r="V68" s="339"/>
      <c r="W68" s="339"/>
      <c r="X68" s="344">
        <v>193860</v>
      </c>
      <c r="Y68" s="339"/>
      <c r="Z68" s="345">
        <v>260360</v>
      </c>
      <c r="AA68" s="340"/>
      <c r="AB68" s="340"/>
      <c r="AC68" s="345">
        <v>181687.62</v>
      </c>
      <c r="AD68" s="345">
        <v>11858</v>
      </c>
      <c r="AE68" s="340"/>
      <c r="AF68" s="340"/>
      <c r="AG68" s="340"/>
      <c r="AH68" s="262">
        <f t="shared" si="5"/>
        <v>1109940.6000000001</v>
      </c>
      <c r="AI68" s="263">
        <f t="shared" si="6"/>
        <v>43529.79</v>
      </c>
      <c r="AJ68" s="286">
        <f t="shared" si="1"/>
        <v>1066410.81</v>
      </c>
      <c r="AK68" s="282">
        <f t="shared" si="2"/>
        <v>558368.29</v>
      </c>
      <c r="AL68" s="289">
        <f t="shared" si="3"/>
        <v>453905.62</v>
      </c>
      <c r="AM68" s="286">
        <f t="shared" si="4"/>
        <v>104462.67000000004</v>
      </c>
    </row>
    <row r="69" spans="1:39" ht="15" thickBot="1" x14ac:dyDescent="0.25">
      <c r="A69" s="252" t="s">
        <v>31</v>
      </c>
      <c r="B69" s="252" t="s">
        <v>32</v>
      </c>
      <c r="C69" s="290">
        <v>2993</v>
      </c>
      <c r="D69" s="291" t="s">
        <v>870</v>
      </c>
      <c r="E69" s="336" t="s">
        <v>2650</v>
      </c>
      <c r="F69" s="341">
        <v>236662.21</v>
      </c>
      <c r="G69" s="341">
        <v>5860</v>
      </c>
      <c r="H69" s="341">
        <v>28917.97</v>
      </c>
      <c r="I69" s="336"/>
      <c r="J69" s="342">
        <v>169676.29</v>
      </c>
      <c r="K69" s="342">
        <v>665688.68000000005</v>
      </c>
      <c r="L69" s="343">
        <v>4500</v>
      </c>
      <c r="M69" s="343">
        <v>42296.88</v>
      </c>
      <c r="N69" s="338"/>
      <c r="O69" s="343">
        <v>488.4</v>
      </c>
      <c r="P69" s="336"/>
      <c r="Q69" s="336"/>
      <c r="R69" s="336"/>
      <c r="S69" s="342">
        <v>1201384.94</v>
      </c>
      <c r="T69" s="344">
        <v>283460.96999999997</v>
      </c>
      <c r="U69" s="344">
        <v>100000</v>
      </c>
      <c r="V69" s="339"/>
      <c r="W69" s="339"/>
      <c r="X69" s="344">
        <v>242460</v>
      </c>
      <c r="Y69" s="339"/>
      <c r="Z69" s="345">
        <v>322659</v>
      </c>
      <c r="AA69" s="340"/>
      <c r="AB69" s="340"/>
      <c r="AC69" s="345">
        <v>147328.07</v>
      </c>
      <c r="AD69" s="345">
        <v>12230.3</v>
      </c>
      <c r="AE69" s="340"/>
      <c r="AF69" s="340"/>
      <c r="AG69" s="340"/>
      <c r="AH69" s="262">
        <f t="shared" ref="AH69:AH132" si="7">SUM(F69:H69)</f>
        <v>271440.18</v>
      </c>
      <c r="AI69" s="263">
        <f t="shared" ref="AI69:AI132" si="8">SUM(L69:O69)</f>
        <v>47285.279999999999</v>
      </c>
      <c r="AJ69" s="286">
        <f t="shared" ref="AJ69:AJ132" si="9">AH69-AI69</f>
        <v>224154.9</v>
      </c>
      <c r="AK69" s="282">
        <f t="shared" ref="AK69:AK132" si="10">SUM(T69:Y69)</f>
        <v>625920.97</v>
      </c>
      <c r="AL69" s="289">
        <f t="shared" ref="AL69:AL132" si="11">SUM(Z69:AG69)</f>
        <v>482217.37</v>
      </c>
      <c r="AM69" s="286">
        <f t="shared" ref="AM69:AM132" si="12">AK69-AL69</f>
        <v>143703.59999999998</v>
      </c>
    </row>
    <row r="70" spans="1:39" ht="15" thickBot="1" x14ac:dyDescent="0.25">
      <c r="A70" s="252" t="s">
        <v>31</v>
      </c>
      <c r="B70" s="252" t="s">
        <v>32</v>
      </c>
      <c r="C70" s="290">
        <v>4393</v>
      </c>
      <c r="D70" s="291" t="s">
        <v>871</v>
      </c>
      <c r="E70" s="336" t="s">
        <v>2652</v>
      </c>
      <c r="F70" s="341">
        <v>215360.01</v>
      </c>
      <c r="G70" s="341">
        <v>11720</v>
      </c>
      <c r="H70" s="341">
        <v>175083.74</v>
      </c>
      <c r="I70" s="336"/>
      <c r="J70" s="342">
        <v>352453.84</v>
      </c>
      <c r="K70" s="342">
        <v>313404.08</v>
      </c>
      <c r="L70" s="343">
        <v>2750</v>
      </c>
      <c r="M70" s="343">
        <v>51700</v>
      </c>
      <c r="N70" s="338"/>
      <c r="O70" s="343">
        <v>479.62</v>
      </c>
      <c r="P70" s="336"/>
      <c r="Q70" s="336"/>
      <c r="R70" s="336"/>
      <c r="S70" s="342">
        <v>934454.85</v>
      </c>
      <c r="T70" s="344">
        <v>379261.66</v>
      </c>
      <c r="U70" s="339"/>
      <c r="V70" s="339"/>
      <c r="W70" s="339"/>
      <c r="X70" s="344">
        <v>421120</v>
      </c>
      <c r="Y70" s="339"/>
      <c r="Z70" s="345">
        <v>518964</v>
      </c>
      <c r="AA70" s="340"/>
      <c r="AB70" s="340"/>
      <c r="AC70" s="345">
        <v>157117.72</v>
      </c>
      <c r="AD70" s="345">
        <v>4715.9799999999996</v>
      </c>
      <c r="AE70" s="340"/>
      <c r="AF70" s="340"/>
      <c r="AG70" s="345">
        <v>8460</v>
      </c>
      <c r="AH70" s="262">
        <f t="shared" si="7"/>
        <v>402163.75</v>
      </c>
      <c r="AI70" s="263">
        <f t="shared" si="8"/>
        <v>54929.62</v>
      </c>
      <c r="AJ70" s="286">
        <f t="shared" si="9"/>
        <v>347234.13</v>
      </c>
      <c r="AK70" s="282">
        <f t="shared" si="10"/>
        <v>800381.65999999992</v>
      </c>
      <c r="AL70" s="289">
        <f t="shared" si="11"/>
        <v>689257.7</v>
      </c>
      <c r="AM70" s="286">
        <f t="shared" si="12"/>
        <v>111123.95999999996</v>
      </c>
    </row>
    <row r="71" spans="1:39" ht="15" thickBot="1" x14ac:dyDescent="0.25">
      <c r="A71" s="252" t="s">
        <v>31</v>
      </c>
      <c r="B71" s="252" t="s">
        <v>32</v>
      </c>
      <c r="C71" s="290">
        <v>2760</v>
      </c>
      <c r="D71" s="291" t="s">
        <v>872</v>
      </c>
      <c r="E71" s="336" t="s">
        <v>2653</v>
      </c>
      <c r="F71" s="341">
        <v>317520.03000000003</v>
      </c>
      <c r="G71" s="337"/>
      <c r="H71" s="341">
        <v>81549.990000000005</v>
      </c>
      <c r="I71" s="336"/>
      <c r="J71" s="342">
        <v>201774.38</v>
      </c>
      <c r="K71" s="342">
        <v>414013.64</v>
      </c>
      <c r="L71" s="343">
        <v>1200</v>
      </c>
      <c r="M71" s="343">
        <v>32650</v>
      </c>
      <c r="N71" s="338"/>
      <c r="O71" s="338"/>
      <c r="P71" s="336"/>
      <c r="Q71" s="336"/>
      <c r="R71" s="336"/>
      <c r="S71" s="342">
        <v>1881601.57</v>
      </c>
      <c r="T71" s="344">
        <v>531651.03</v>
      </c>
      <c r="U71" s="339"/>
      <c r="V71" s="339"/>
      <c r="W71" s="339"/>
      <c r="X71" s="344">
        <v>245174</v>
      </c>
      <c r="Y71" s="344">
        <v>26300</v>
      </c>
      <c r="Z71" s="345">
        <v>380108</v>
      </c>
      <c r="AA71" s="340"/>
      <c r="AB71" s="340"/>
      <c r="AC71" s="345">
        <v>97073.33</v>
      </c>
      <c r="AD71" s="345">
        <v>54930.39</v>
      </c>
      <c r="AE71" s="340"/>
      <c r="AF71" s="340"/>
      <c r="AG71" s="345">
        <v>8460</v>
      </c>
      <c r="AH71" s="262">
        <f t="shared" si="7"/>
        <v>399070.02</v>
      </c>
      <c r="AI71" s="263">
        <f t="shared" si="8"/>
        <v>33850</v>
      </c>
      <c r="AJ71" s="286">
        <f t="shared" si="9"/>
        <v>365220.02</v>
      </c>
      <c r="AK71" s="282">
        <f t="shared" si="10"/>
        <v>803125.03</v>
      </c>
      <c r="AL71" s="289">
        <f t="shared" si="11"/>
        <v>540571.72</v>
      </c>
      <c r="AM71" s="286">
        <f t="shared" si="12"/>
        <v>262553.31000000006</v>
      </c>
    </row>
    <row r="72" spans="1:39" ht="15" thickBot="1" x14ac:dyDescent="0.25">
      <c r="A72" s="252" t="s">
        <v>31</v>
      </c>
      <c r="B72" s="252" t="s">
        <v>32</v>
      </c>
      <c r="C72" s="290">
        <v>4335</v>
      </c>
      <c r="D72" s="291" t="s">
        <v>873</v>
      </c>
      <c r="E72" s="336" t="s">
        <v>2654</v>
      </c>
      <c r="F72" s="341">
        <v>367195.73</v>
      </c>
      <c r="G72" s="341">
        <v>5610</v>
      </c>
      <c r="H72" s="341">
        <v>38876.42</v>
      </c>
      <c r="I72" s="336"/>
      <c r="J72" s="342">
        <v>436203.19</v>
      </c>
      <c r="K72" s="342">
        <v>226594</v>
      </c>
      <c r="L72" s="343">
        <v>4500</v>
      </c>
      <c r="M72" s="343">
        <v>28424.42</v>
      </c>
      <c r="N72" s="338"/>
      <c r="O72" s="343">
        <v>766</v>
      </c>
      <c r="P72" s="336"/>
      <c r="Q72" s="336"/>
      <c r="R72" s="336"/>
      <c r="S72" s="342">
        <v>2618687.59</v>
      </c>
      <c r="T72" s="344">
        <v>316258.14</v>
      </c>
      <c r="U72" s="339"/>
      <c r="V72" s="339"/>
      <c r="W72" s="339"/>
      <c r="X72" s="344">
        <v>144130</v>
      </c>
      <c r="Y72" s="344">
        <v>18960</v>
      </c>
      <c r="Z72" s="345">
        <v>266484</v>
      </c>
      <c r="AA72" s="340"/>
      <c r="AB72" s="340"/>
      <c r="AC72" s="345">
        <v>86089.35</v>
      </c>
      <c r="AD72" s="345">
        <v>30376.52</v>
      </c>
      <c r="AE72" s="340"/>
      <c r="AF72" s="340"/>
      <c r="AG72" s="340"/>
      <c r="AH72" s="262">
        <f t="shared" si="7"/>
        <v>411682.14999999997</v>
      </c>
      <c r="AI72" s="263">
        <f t="shared" si="8"/>
        <v>33690.42</v>
      </c>
      <c r="AJ72" s="286">
        <f t="shared" si="9"/>
        <v>377991.73</v>
      </c>
      <c r="AK72" s="282">
        <f t="shared" si="10"/>
        <v>479348.14</v>
      </c>
      <c r="AL72" s="289">
        <f t="shared" si="11"/>
        <v>382949.87</v>
      </c>
      <c r="AM72" s="286">
        <f t="shared" si="12"/>
        <v>96398.270000000019</v>
      </c>
    </row>
    <row r="73" spans="1:39" ht="15" thickBot="1" x14ac:dyDescent="0.25">
      <c r="A73" s="252" t="s">
        <v>31</v>
      </c>
      <c r="B73" s="252" t="s">
        <v>32</v>
      </c>
      <c r="C73" s="290">
        <v>2477</v>
      </c>
      <c r="D73" s="291" t="s">
        <v>874</v>
      </c>
      <c r="E73" s="336" t="s">
        <v>2655</v>
      </c>
      <c r="F73" s="341">
        <v>108824</v>
      </c>
      <c r="G73" s="341">
        <v>0</v>
      </c>
      <c r="H73" s="341">
        <v>47184.89</v>
      </c>
      <c r="I73" s="336"/>
      <c r="J73" s="342">
        <v>26620.66</v>
      </c>
      <c r="K73" s="342">
        <v>770243.8</v>
      </c>
      <c r="L73" s="343">
        <v>11800</v>
      </c>
      <c r="M73" s="343">
        <v>34180.6</v>
      </c>
      <c r="N73" s="338"/>
      <c r="O73" s="343">
        <v>78.849999999999994</v>
      </c>
      <c r="P73" s="336"/>
      <c r="Q73" s="336"/>
      <c r="R73" s="336"/>
      <c r="S73" s="342">
        <v>2255161.35</v>
      </c>
      <c r="T73" s="344">
        <v>276797.03999999998</v>
      </c>
      <c r="U73" s="339"/>
      <c r="V73" s="339"/>
      <c r="W73" s="339"/>
      <c r="X73" s="344">
        <v>222544</v>
      </c>
      <c r="Y73" s="344">
        <v>20200</v>
      </c>
      <c r="Z73" s="345">
        <v>264904</v>
      </c>
      <c r="AA73" s="340"/>
      <c r="AB73" s="340"/>
      <c r="AC73" s="345">
        <v>144257.54</v>
      </c>
      <c r="AD73" s="345">
        <v>36193.42</v>
      </c>
      <c r="AE73" s="340"/>
      <c r="AF73" s="340"/>
      <c r="AG73" s="345">
        <v>8460</v>
      </c>
      <c r="AH73" s="262">
        <f t="shared" si="7"/>
        <v>156008.89000000001</v>
      </c>
      <c r="AI73" s="263">
        <f t="shared" si="8"/>
        <v>46059.45</v>
      </c>
      <c r="AJ73" s="286">
        <f t="shared" si="9"/>
        <v>109949.44000000002</v>
      </c>
      <c r="AK73" s="282">
        <f t="shared" si="10"/>
        <v>519541.04</v>
      </c>
      <c r="AL73" s="289">
        <f t="shared" si="11"/>
        <v>453814.96</v>
      </c>
      <c r="AM73" s="286">
        <f t="shared" si="12"/>
        <v>65726.079999999958</v>
      </c>
    </row>
    <row r="74" spans="1:39" ht="15" thickBot="1" x14ac:dyDescent="0.25">
      <c r="A74" s="252" t="s">
        <v>31</v>
      </c>
      <c r="B74" s="252" t="s">
        <v>32</v>
      </c>
      <c r="C74" s="290">
        <v>5216</v>
      </c>
      <c r="D74" s="291" t="s">
        <v>875</v>
      </c>
      <c r="E74" s="336" t="s">
        <v>2656</v>
      </c>
      <c r="F74" s="341">
        <v>456892.06</v>
      </c>
      <c r="G74" s="341">
        <v>71160</v>
      </c>
      <c r="H74" s="341">
        <v>51471.08</v>
      </c>
      <c r="I74" s="336"/>
      <c r="J74" s="342">
        <v>596779.4</v>
      </c>
      <c r="K74" s="342">
        <v>187212.03</v>
      </c>
      <c r="L74" s="343">
        <v>3000</v>
      </c>
      <c r="M74" s="343">
        <v>61133.67</v>
      </c>
      <c r="N74" s="338"/>
      <c r="O74" s="343">
        <v>524.52</v>
      </c>
      <c r="P74" s="336"/>
      <c r="Q74" s="336"/>
      <c r="R74" s="336"/>
      <c r="S74" s="342">
        <v>2065017.96</v>
      </c>
      <c r="T74" s="344">
        <v>622488.43999999994</v>
      </c>
      <c r="U74" s="339"/>
      <c r="V74" s="339"/>
      <c r="W74" s="339"/>
      <c r="X74" s="344">
        <v>202745</v>
      </c>
      <c r="Y74" s="344">
        <v>4945</v>
      </c>
      <c r="Z74" s="345">
        <v>360246</v>
      </c>
      <c r="AA74" s="340"/>
      <c r="AB74" s="340"/>
      <c r="AC74" s="345">
        <v>232626.89</v>
      </c>
      <c r="AD74" s="345">
        <v>15534.76</v>
      </c>
      <c r="AE74" s="340"/>
      <c r="AF74" s="340"/>
      <c r="AG74" s="345">
        <v>14487.95</v>
      </c>
      <c r="AH74" s="262">
        <f t="shared" si="7"/>
        <v>579523.14</v>
      </c>
      <c r="AI74" s="263">
        <f t="shared" si="8"/>
        <v>64658.189999999995</v>
      </c>
      <c r="AJ74" s="286">
        <f t="shared" si="9"/>
        <v>514864.95</v>
      </c>
      <c r="AK74" s="282">
        <f t="shared" si="10"/>
        <v>830178.44</v>
      </c>
      <c r="AL74" s="289">
        <f t="shared" si="11"/>
        <v>622895.6</v>
      </c>
      <c r="AM74" s="286">
        <f t="shared" si="12"/>
        <v>207282.83999999997</v>
      </c>
    </row>
    <row r="75" spans="1:39" s="262" customFormat="1" ht="15" thickBot="1" x14ac:dyDescent="0.25">
      <c r="A75" s="252" t="s">
        <v>31</v>
      </c>
      <c r="B75" s="252" t="s">
        <v>32</v>
      </c>
      <c r="C75" s="290">
        <v>5544</v>
      </c>
      <c r="D75" s="291" t="s">
        <v>876</v>
      </c>
      <c r="E75" s="336" t="s">
        <v>2657</v>
      </c>
      <c r="F75" s="341">
        <v>771850.26</v>
      </c>
      <c r="G75" s="341">
        <v>6060</v>
      </c>
      <c r="H75" s="341">
        <v>228111.11</v>
      </c>
      <c r="I75" s="336"/>
      <c r="J75" s="342">
        <v>363450.36</v>
      </c>
      <c r="K75" s="342">
        <v>517591.46</v>
      </c>
      <c r="L75" s="343">
        <v>4500</v>
      </c>
      <c r="M75" s="343">
        <v>42250</v>
      </c>
      <c r="N75" s="338"/>
      <c r="O75" s="338"/>
      <c r="P75" s="336"/>
      <c r="Q75" s="336"/>
      <c r="R75" s="336"/>
      <c r="S75" s="342">
        <v>2127187.88</v>
      </c>
      <c r="T75" s="344">
        <v>816341.27</v>
      </c>
      <c r="U75" s="339"/>
      <c r="V75" s="339"/>
      <c r="W75" s="339"/>
      <c r="X75" s="344">
        <v>259252</v>
      </c>
      <c r="Y75" s="344">
        <v>31200</v>
      </c>
      <c r="Z75" s="345">
        <v>453835</v>
      </c>
      <c r="AA75" s="340"/>
      <c r="AB75" s="340"/>
      <c r="AC75" s="345">
        <v>198319.25</v>
      </c>
      <c r="AD75" s="345">
        <v>46456.78</v>
      </c>
      <c r="AE75" s="340"/>
      <c r="AF75" s="340"/>
      <c r="AG75" s="340"/>
      <c r="AH75" s="262">
        <f t="shared" si="7"/>
        <v>1006021.37</v>
      </c>
      <c r="AI75" s="263">
        <f t="shared" si="8"/>
        <v>46750</v>
      </c>
      <c r="AJ75" s="286">
        <f t="shared" si="9"/>
        <v>959271.37</v>
      </c>
      <c r="AK75" s="282">
        <f t="shared" si="10"/>
        <v>1106793.27</v>
      </c>
      <c r="AL75" s="289">
        <f t="shared" si="11"/>
        <v>698611.03</v>
      </c>
      <c r="AM75" s="286">
        <f t="shared" si="12"/>
        <v>408182.24</v>
      </c>
    </row>
    <row r="76" spans="1:39" ht="15" thickBot="1" x14ac:dyDescent="0.25">
      <c r="A76" s="252" t="s">
        <v>31</v>
      </c>
      <c r="B76" s="252" t="s">
        <v>32</v>
      </c>
      <c r="C76" s="290">
        <v>2866</v>
      </c>
      <c r="D76" s="291" t="s">
        <v>877</v>
      </c>
      <c r="E76" s="336" t="s">
        <v>2791</v>
      </c>
      <c r="F76" s="341">
        <v>1216807.53</v>
      </c>
      <c r="G76" s="341">
        <v>5860</v>
      </c>
      <c r="H76" s="341">
        <v>66802.100000000006</v>
      </c>
      <c r="I76" s="336"/>
      <c r="J76" s="342">
        <v>753825.13</v>
      </c>
      <c r="K76" s="342">
        <v>816237.67</v>
      </c>
      <c r="L76" s="343">
        <v>3754</v>
      </c>
      <c r="M76" s="343">
        <v>55940.97</v>
      </c>
      <c r="N76" s="338"/>
      <c r="O76" s="343">
        <v>0</v>
      </c>
      <c r="P76" s="336"/>
      <c r="Q76" s="336"/>
      <c r="R76" s="342">
        <v>228847.92</v>
      </c>
      <c r="S76" s="342">
        <v>3692657.78</v>
      </c>
      <c r="T76" s="344">
        <v>108547.65</v>
      </c>
      <c r="U76" s="339"/>
      <c r="V76" s="339"/>
      <c r="W76" s="339"/>
      <c r="X76" s="344">
        <v>334593</v>
      </c>
      <c r="Y76" s="344">
        <v>15500</v>
      </c>
      <c r="Z76" s="345">
        <v>442397</v>
      </c>
      <c r="AA76" s="340"/>
      <c r="AB76" s="340"/>
      <c r="AC76" s="345">
        <v>155815.14000000001</v>
      </c>
      <c r="AD76" s="345">
        <v>152894.73000000001</v>
      </c>
      <c r="AE76" s="340"/>
      <c r="AF76" s="340"/>
      <c r="AG76" s="340"/>
      <c r="AH76" s="262">
        <f t="shared" si="7"/>
        <v>1289469.6300000001</v>
      </c>
      <c r="AI76" s="263">
        <f t="shared" si="8"/>
        <v>59694.97</v>
      </c>
      <c r="AJ76" s="286">
        <f t="shared" si="9"/>
        <v>1229774.6600000001</v>
      </c>
      <c r="AK76" s="282">
        <f t="shared" si="10"/>
        <v>458640.65</v>
      </c>
      <c r="AL76" s="289">
        <f t="shared" si="11"/>
        <v>751106.87</v>
      </c>
      <c r="AM76" s="286">
        <f t="shared" si="12"/>
        <v>-292466.21999999997</v>
      </c>
    </row>
    <row r="77" spans="1:39" ht="15" thickBot="1" x14ac:dyDescent="0.25">
      <c r="A77" s="252" t="s">
        <v>33</v>
      </c>
      <c r="B77" s="252" t="s">
        <v>34</v>
      </c>
      <c r="C77" s="290">
        <v>3680</v>
      </c>
      <c r="D77" s="291" t="s">
        <v>878</v>
      </c>
      <c r="E77" s="336" t="s">
        <v>2658</v>
      </c>
      <c r="F77" s="341">
        <v>-13985.15</v>
      </c>
      <c r="G77" s="337"/>
      <c r="H77" s="341">
        <v>318012.55</v>
      </c>
      <c r="I77" s="336"/>
      <c r="J77" s="342">
        <v>2503504.85</v>
      </c>
      <c r="K77" s="342">
        <v>57209.62</v>
      </c>
      <c r="L77" s="338"/>
      <c r="M77" s="343">
        <v>2100</v>
      </c>
      <c r="N77" s="343">
        <v>66600</v>
      </c>
      <c r="O77" s="343">
        <v>154.86000000000001</v>
      </c>
      <c r="P77" s="336"/>
      <c r="Q77" s="336"/>
      <c r="R77" s="336"/>
      <c r="S77" s="342">
        <v>2241713.0099999998</v>
      </c>
      <c r="T77" s="344">
        <v>21340</v>
      </c>
      <c r="U77" s="339"/>
      <c r="V77" s="339"/>
      <c r="W77" s="339"/>
      <c r="X77" s="344">
        <v>174440</v>
      </c>
      <c r="Y77" s="344">
        <v>8372</v>
      </c>
      <c r="Z77" s="345">
        <v>277340</v>
      </c>
      <c r="AA77" s="340"/>
      <c r="AB77" s="340"/>
      <c r="AC77" s="345">
        <v>93077.66</v>
      </c>
      <c r="AD77" s="345">
        <v>42371.22</v>
      </c>
      <c r="AE77" s="340"/>
      <c r="AF77" s="340"/>
      <c r="AG77" s="340"/>
      <c r="AH77" s="262">
        <f t="shared" si="7"/>
        <v>304027.39999999997</v>
      </c>
      <c r="AI77" s="263">
        <f t="shared" si="8"/>
        <v>68854.86</v>
      </c>
      <c r="AJ77" s="286">
        <f t="shared" si="9"/>
        <v>235172.53999999998</v>
      </c>
      <c r="AK77" s="282">
        <f t="shared" si="10"/>
        <v>204152</v>
      </c>
      <c r="AL77" s="289">
        <f t="shared" si="11"/>
        <v>412788.88</v>
      </c>
      <c r="AM77" s="286">
        <f t="shared" si="12"/>
        <v>-208636.88</v>
      </c>
    </row>
    <row r="78" spans="1:39" ht="15" thickBot="1" x14ac:dyDescent="0.25">
      <c r="A78" s="252" t="s">
        <v>33</v>
      </c>
      <c r="B78" s="252" t="s">
        <v>34</v>
      </c>
      <c r="C78" s="290">
        <v>5005</v>
      </c>
      <c r="D78" s="291" t="s">
        <v>879</v>
      </c>
      <c r="E78" s="336" t="s">
        <v>2659</v>
      </c>
      <c r="F78" s="341">
        <v>759448.57</v>
      </c>
      <c r="G78" s="341">
        <v>10840</v>
      </c>
      <c r="H78" s="341">
        <v>43143.89</v>
      </c>
      <c r="I78" s="336"/>
      <c r="J78" s="342">
        <v>625371.49</v>
      </c>
      <c r="K78" s="342">
        <v>321177.84999999998</v>
      </c>
      <c r="L78" s="343">
        <v>2500</v>
      </c>
      <c r="M78" s="343">
        <v>80125.509999999995</v>
      </c>
      <c r="N78" s="338"/>
      <c r="O78" s="343">
        <v>32935.120000000003</v>
      </c>
      <c r="P78" s="342">
        <v>444</v>
      </c>
      <c r="Q78" s="336"/>
      <c r="R78" s="336"/>
      <c r="S78" s="342">
        <v>1881918.88</v>
      </c>
      <c r="T78" s="344">
        <v>659030.44999999995</v>
      </c>
      <c r="U78" s="339"/>
      <c r="V78" s="339"/>
      <c r="W78" s="339"/>
      <c r="X78" s="344">
        <v>398491</v>
      </c>
      <c r="Y78" s="339"/>
      <c r="Z78" s="345">
        <v>536787</v>
      </c>
      <c r="AA78" s="340"/>
      <c r="AB78" s="340"/>
      <c r="AC78" s="345">
        <v>479092.88</v>
      </c>
      <c r="AD78" s="345">
        <v>42131.32</v>
      </c>
      <c r="AE78" s="340"/>
      <c r="AF78" s="340"/>
      <c r="AG78" s="345">
        <v>10850</v>
      </c>
      <c r="AH78" s="262">
        <f t="shared" si="7"/>
        <v>813432.46</v>
      </c>
      <c r="AI78" s="263">
        <f t="shared" si="8"/>
        <v>115560.63</v>
      </c>
      <c r="AJ78" s="286">
        <f t="shared" si="9"/>
        <v>697871.83</v>
      </c>
      <c r="AK78" s="282">
        <f t="shared" si="10"/>
        <v>1057521.45</v>
      </c>
      <c r="AL78" s="289">
        <f t="shared" si="11"/>
        <v>1068861.2</v>
      </c>
      <c r="AM78" s="286">
        <f t="shared" si="12"/>
        <v>-11339.75</v>
      </c>
    </row>
    <row r="79" spans="1:39" ht="15" thickBot="1" x14ac:dyDescent="0.25">
      <c r="A79" s="252" t="s">
        <v>33</v>
      </c>
      <c r="B79" s="252" t="s">
        <v>34</v>
      </c>
      <c r="C79" s="290">
        <v>3048</v>
      </c>
      <c r="D79" s="291" t="s">
        <v>880</v>
      </c>
      <c r="E79" s="336" t="s">
        <v>2660</v>
      </c>
      <c r="F79" s="341">
        <v>582417.51</v>
      </c>
      <c r="G79" s="341">
        <v>10840</v>
      </c>
      <c r="H79" s="341">
        <v>81125.39</v>
      </c>
      <c r="I79" s="336"/>
      <c r="J79" s="342">
        <v>603809.34</v>
      </c>
      <c r="K79" s="342">
        <v>1118815.6499999999</v>
      </c>
      <c r="L79" s="343">
        <v>11562</v>
      </c>
      <c r="M79" s="343">
        <v>36533.629999999997</v>
      </c>
      <c r="N79" s="343">
        <v>52260</v>
      </c>
      <c r="O79" s="338"/>
      <c r="P79" s="342">
        <v>5000</v>
      </c>
      <c r="Q79" s="336"/>
      <c r="R79" s="336"/>
      <c r="S79" s="342">
        <v>1941230.36</v>
      </c>
      <c r="T79" s="344">
        <v>520517.95</v>
      </c>
      <c r="U79" s="339"/>
      <c r="V79" s="339"/>
      <c r="W79" s="339"/>
      <c r="X79" s="344">
        <v>217822</v>
      </c>
      <c r="Y79" s="339"/>
      <c r="Z79" s="345">
        <v>325142</v>
      </c>
      <c r="AA79" s="340"/>
      <c r="AB79" s="340"/>
      <c r="AC79" s="345">
        <v>74221.490000000005</v>
      </c>
      <c r="AD79" s="345">
        <v>31433.08</v>
      </c>
      <c r="AE79" s="340"/>
      <c r="AF79" s="340"/>
      <c r="AG79" s="345">
        <v>8220</v>
      </c>
      <c r="AH79" s="262">
        <f t="shared" si="7"/>
        <v>674382.9</v>
      </c>
      <c r="AI79" s="263">
        <f t="shared" si="8"/>
        <v>100355.63</v>
      </c>
      <c r="AJ79" s="286">
        <f t="shared" si="9"/>
        <v>574027.27</v>
      </c>
      <c r="AK79" s="282">
        <f t="shared" si="10"/>
        <v>738339.95</v>
      </c>
      <c r="AL79" s="289">
        <f t="shared" si="11"/>
        <v>439016.57</v>
      </c>
      <c r="AM79" s="286">
        <f t="shared" si="12"/>
        <v>299323.37999999995</v>
      </c>
    </row>
    <row r="80" spans="1:39" ht="15" thickBot="1" x14ac:dyDescent="0.25">
      <c r="A80" s="252" t="s">
        <v>33</v>
      </c>
      <c r="B80" s="252" t="s">
        <v>34</v>
      </c>
      <c r="C80" s="290">
        <v>6117</v>
      </c>
      <c r="D80" s="291" t="s">
        <v>881</v>
      </c>
      <c r="E80" s="336" t="s">
        <v>2661</v>
      </c>
      <c r="F80" s="341">
        <v>1060991.1399999999</v>
      </c>
      <c r="G80" s="341">
        <v>10840</v>
      </c>
      <c r="H80" s="341">
        <v>176202.26</v>
      </c>
      <c r="I80" s="336"/>
      <c r="J80" s="342">
        <v>277994.68</v>
      </c>
      <c r="K80" s="342">
        <v>73263.460000000006</v>
      </c>
      <c r="L80" s="343">
        <v>18154.22</v>
      </c>
      <c r="M80" s="343">
        <v>27997.46</v>
      </c>
      <c r="N80" s="338"/>
      <c r="O80" s="338"/>
      <c r="P80" s="342">
        <v>5000</v>
      </c>
      <c r="Q80" s="336"/>
      <c r="R80" s="336"/>
      <c r="S80" s="342">
        <v>1940061.77</v>
      </c>
      <c r="T80" s="344">
        <v>633741.65</v>
      </c>
      <c r="U80" s="339"/>
      <c r="V80" s="339"/>
      <c r="W80" s="339"/>
      <c r="X80" s="344">
        <v>144991</v>
      </c>
      <c r="Y80" s="339"/>
      <c r="Z80" s="345">
        <v>364147</v>
      </c>
      <c r="AA80" s="340"/>
      <c r="AB80" s="340"/>
      <c r="AC80" s="345">
        <v>70328.12</v>
      </c>
      <c r="AD80" s="345">
        <v>22086.59</v>
      </c>
      <c r="AE80" s="340"/>
      <c r="AF80" s="340"/>
      <c r="AG80" s="340"/>
      <c r="AH80" s="262">
        <f t="shared" si="7"/>
        <v>1248033.3999999999</v>
      </c>
      <c r="AI80" s="263">
        <f t="shared" si="8"/>
        <v>46151.68</v>
      </c>
      <c r="AJ80" s="286">
        <f t="shared" si="9"/>
        <v>1201881.72</v>
      </c>
      <c r="AK80" s="282">
        <f t="shared" si="10"/>
        <v>778732.65</v>
      </c>
      <c r="AL80" s="289">
        <f t="shared" si="11"/>
        <v>456561.71</v>
      </c>
      <c r="AM80" s="286">
        <f t="shared" si="12"/>
        <v>322170.94</v>
      </c>
    </row>
    <row r="81" spans="1:39" ht="15" thickBot="1" x14ac:dyDescent="0.25">
      <c r="A81" s="252" t="s">
        <v>33</v>
      </c>
      <c r="B81" s="252" t="s">
        <v>34</v>
      </c>
      <c r="C81" s="290">
        <v>3261</v>
      </c>
      <c r="D81" s="291" t="s">
        <v>882</v>
      </c>
      <c r="E81" s="336" t="s">
        <v>2662</v>
      </c>
      <c r="F81" s="341">
        <v>379633.17</v>
      </c>
      <c r="G81" s="337"/>
      <c r="H81" s="341">
        <v>5846.65</v>
      </c>
      <c r="I81" s="336"/>
      <c r="J81" s="342">
        <v>498002</v>
      </c>
      <c r="K81" s="342">
        <v>305782.19</v>
      </c>
      <c r="L81" s="338"/>
      <c r="M81" s="343">
        <v>49500</v>
      </c>
      <c r="N81" s="338"/>
      <c r="O81" s="343">
        <v>6.9</v>
      </c>
      <c r="P81" s="336"/>
      <c r="Q81" s="336"/>
      <c r="R81" s="342">
        <v>776153.48</v>
      </c>
      <c r="S81" s="342">
        <v>2076384.94</v>
      </c>
      <c r="T81" s="344">
        <v>359995.4</v>
      </c>
      <c r="U81" s="339"/>
      <c r="V81" s="339"/>
      <c r="W81" s="339"/>
      <c r="X81" s="344">
        <v>25431</v>
      </c>
      <c r="Y81" s="339"/>
      <c r="Z81" s="345">
        <v>110197</v>
      </c>
      <c r="AA81" s="340"/>
      <c r="AB81" s="340"/>
      <c r="AC81" s="345">
        <v>21057.759999999998</v>
      </c>
      <c r="AD81" s="345">
        <v>14000</v>
      </c>
      <c r="AE81" s="340"/>
      <c r="AF81" s="340"/>
      <c r="AG81" s="340"/>
      <c r="AH81" s="262">
        <f t="shared" si="7"/>
        <v>385479.82</v>
      </c>
      <c r="AI81" s="263">
        <f t="shared" si="8"/>
        <v>49506.9</v>
      </c>
      <c r="AJ81" s="286">
        <f t="shared" si="9"/>
        <v>335972.92</v>
      </c>
      <c r="AK81" s="282">
        <f t="shared" si="10"/>
        <v>385426.4</v>
      </c>
      <c r="AL81" s="289">
        <f t="shared" si="11"/>
        <v>145254.76</v>
      </c>
      <c r="AM81" s="286">
        <f t="shared" si="12"/>
        <v>240171.64</v>
      </c>
    </row>
    <row r="82" spans="1:39" ht="15" thickBot="1" x14ac:dyDescent="0.25">
      <c r="A82" s="252" t="s">
        <v>33</v>
      </c>
      <c r="B82" s="252" t="s">
        <v>34</v>
      </c>
      <c r="C82" s="290">
        <v>2381</v>
      </c>
      <c r="D82" s="291" t="s">
        <v>883</v>
      </c>
      <c r="E82" s="336" t="s">
        <v>2663</v>
      </c>
      <c r="F82" s="341">
        <v>509658.56</v>
      </c>
      <c r="G82" s="341">
        <v>10840</v>
      </c>
      <c r="H82" s="341">
        <v>208958.78</v>
      </c>
      <c r="I82" s="336"/>
      <c r="J82" s="342">
        <v>-95706.880000000005</v>
      </c>
      <c r="K82" s="342">
        <v>136234.98000000001</v>
      </c>
      <c r="L82" s="343">
        <v>8625</v>
      </c>
      <c r="M82" s="343">
        <v>-1420.55</v>
      </c>
      <c r="N82" s="343">
        <v>70000</v>
      </c>
      <c r="O82" s="338"/>
      <c r="P82" s="342">
        <v>10000</v>
      </c>
      <c r="Q82" s="336"/>
      <c r="R82" s="336"/>
      <c r="S82" s="342">
        <v>1879892.65</v>
      </c>
      <c r="T82" s="344">
        <v>333912.14</v>
      </c>
      <c r="U82" s="339"/>
      <c r="V82" s="339"/>
      <c r="W82" s="339"/>
      <c r="X82" s="344">
        <v>149394</v>
      </c>
      <c r="Y82" s="339"/>
      <c r="Z82" s="345">
        <v>243054</v>
      </c>
      <c r="AA82" s="345">
        <v>1560</v>
      </c>
      <c r="AB82" s="340"/>
      <c r="AC82" s="345">
        <v>110269.9</v>
      </c>
      <c r="AD82" s="345">
        <v>41137.300000000003</v>
      </c>
      <c r="AE82" s="340"/>
      <c r="AF82" s="340"/>
      <c r="AG82" s="340"/>
      <c r="AH82" s="262">
        <f t="shared" si="7"/>
        <v>729457.34</v>
      </c>
      <c r="AI82" s="263">
        <f t="shared" si="8"/>
        <v>77204.45</v>
      </c>
      <c r="AJ82" s="286">
        <f t="shared" si="9"/>
        <v>652252.89</v>
      </c>
      <c r="AK82" s="282">
        <f t="shared" si="10"/>
        <v>483306.14</v>
      </c>
      <c r="AL82" s="289">
        <f t="shared" si="11"/>
        <v>396021.2</v>
      </c>
      <c r="AM82" s="286">
        <f t="shared" si="12"/>
        <v>87284.94</v>
      </c>
    </row>
    <row r="83" spans="1:39" ht="15" thickBot="1" x14ac:dyDescent="0.25">
      <c r="A83" s="252" t="s">
        <v>33</v>
      </c>
      <c r="B83" s="252" t="s">
        <v>34</v>
      </c>
      <c r="C83" s="290">
        <v>2712</v>
      </c>
      <c r="D83" s="291" t="s">
        <v>884</v>
      </c>
      <c r="E83" s="336" t="s">
        <v>2664</v>
      </c>
      <c r="F83" s="341">
        <v>629000.16</v>
      </c>
      <c r="G83" s="341">
        <v>10920</v>
      </c>
      <c r="H83" s="341">
        <v>67495.850000000006</v>
      </c>
      <c r="I83" s="336"/>
      <c r="J83" s="342">
        <v>229617.21</v>
      </c>
      <c r="K83" s="342">
        <v>334642.82</v>
      </c>
      <c r="L83" s="343">
        <v>0</v>
      </c>
      <c r="M83" s="343">
        <v>53893.9</v>
      </c>
      <c r="N83" s="343">
        <v>162645</v>
      </c>
      <c r="O83" s="338"/>
      <c r="P83" s="336"/>
      <c r="Q83" s="336"/>
      <c r="R83" s="342">
        <v>67787.38</v>
      </c>
      <c r="S83" s="342">
        <v>1840507.51</v>
      </c>
      <c r="T83" s="344">
        <v>386648.25</v>
      </c>
      <c r="U83" s="344">
        <v>20000</v>
      </c>
      <c r="V83" s="339"/>
      <c r="W83" s="339"/>
      <c r="X83" s="344">
        <v>250920</v>
      </c>
      <c r="Y83" s="339"/>
      <c r="Z83" s="345">
        <v>338977</v>
      </c>
      <c r="AA83" s="340"/>
      <c r="AB83" s="340"/>
      <c r="AC83" s="345">
        <v>123207.14</v>
      </c>
      <c r="AD83" s="345">
        <v>16882.34</v>
      </c>
      <c r="AE83" s="340"/>
      <c r="AF83" s="340"/>
      <c r="AG83" s="345">
        <v>3250</v>
      </c>
      <c r="AH83" s="262">
        <f t="shared" si="7"/>
        <v>707416.01</v>
      </c>
      <c r="AI83" s="263">
        <f t="shared" si="8"/>
        <v>216538.9</v>
      </c>
      <c r="AJ83" s="286">
        <f t="shared" si="9"/>
        <v>490877.11</v>
      </c>
      <c r="AK83" s="282">
        <f t="shared" si="10"/>
        <v>657568.25</v>
      </c>
      <c r="AL83" s="289">
        <f t="shared" si="11"/>
        <v>482316.48000000004</v>
      </c>
      <c r="AM83" s="286">
        <f t="shared" si="12"/>
        <v>175251.76999999996</v>
      </c>
    </row>
    <row r="84" spans="1:39" ht="15" thickBot="1" x14ac:dyDescent="0.25">
      <c r="A84" s="252" t="s">
        <v>33</v>
      </c>
      <c r="B84" s="252" t="s">
        <v>34</v>
      </c>
      <c r="C84" s="290">
        <v>1686</v>
      </c>
      <c r="D84" s="291" t="s">
        <v>885</v>
      </c>
      <c r="E84" s="336" t="s">
        <v>2665</v>
      </c>
      <c r="F84" s="341">
        <v>363133.65</v>
      </c>
      <c r="G84" s="337"/>
      <c r="H84" s="341">
        <v>33705.919999999998</v>
      </c>
      <c r="I84" s="336"/>
      <c r="J84" s="342">
        <v>696377.4</v>
      </c>
      <c r="K84" s="342">
        <v>45669.51</v>
      </c>
      <c r="L84" s="338"/>
      <c r="M84" s="343">
        <v>17850</v>
      </c>
      <c r="N84" s="343">
        <v>15400</v>
      </c>
      <c r="O84" s="343">
        <v>67500</v>
      </c>
      <c r="P84" s="336"/>
      <c r="Q84" s="336"/>
      <c r="R84" s="336"/>
      <c r="S84" s="342">
        <v>2651073.88</v>
      </c>
      <c r="T84" s="344">
        <v>364740.14</v>
      </c>
      <c r="U84" s="339"/>
      <c r="V84" s="339"/>
      <c r="W84" s="339"/>
      <c r="X84" s="344">
        <v>72355</v>
      </c>
      <c r="Y84" s="339"/>
      <c r="Z84" s="345">
        <v>130375</v>
      </c>
      <c r="AA84" s="340"/>
      <c r="AB84" s="340"/>
      <c r="AC84" s="345">
        <v>47235.25</v>
      </c>
      <c r="AD84" s="345">
        <v>11400.75</v>
      </c>
      <c r="AE84" s="340"/>
      <c r="AF84" s="340"/>
      <c r="AG84" s="340"/>
      <c r="AH84" s="262">
        <f t="shared" si="7"/>
        <v>396839.57</v>
      </c>
      <c r="AI84" s="263">
        <f t="shared" si="8"/>
        <v>100750</v>
      </c>
      <c r="AJ84" s="286">
        <f t="shared" si="9"/>
        <v>296089.57</v>
      </c>
      <c r="AK84" s="282">
        <f t="shared" si="10"/>
        <v>437095.14</v>
      </c>
      <c r="AL84" s="289">
        <f t="shared" si="11"/>
        <v>189011</v>
      </c>
      <c r="AM84" s="286">
        <f t="shared" si="12"/>
        <v>248084.14</v>
      </c>
    </row>
    <row r="85" spans="1:39" ht="15" thickBot="1" x14ac:dyDescent="0.25">
      <c r="A85" s="252" t="s">
        <v>33</v>
      </c>
      <c r="B85" s="252" t="s">
        <v>34</v>
      </c>
      <c r="C85" s="290">
        <v>2512</v>
      </c>
      <c r="D85" s="291" t="s">
        <v>886</v>
      </c>
      <c r="E85" s="336" t="s">
        <v>2776</v>
      </c>
      <c r="F85" s="341">
        <v>417629.1</v>
      </c>
      <c r="G85" s="341">
        <v>10920</v>
      </c>
      <c r="H85" s="341">
        <v>23326.46</v>
      </c>
      <c r="I85" s="336"/>
      <c r="J85" s="342">
        <v>318750.55</v>
      </c>
      <c r="K85" s="342">
        <v>95581.04</v>
      </c>
      <c r="L85" s="343">
        <v>0</v>
      </c>
      <c r="M85" s="343">
        <v>20863.09</v>
      </c>
      <c r="N85" s="343">
        <v>42500</v>
      </c>
      <c r="O85" s="338"/>
      <c r="P85" s="342">
        <v>15000</v>
      </c>
      <c r="Q85" s="336"/>
      <c r="R85" s="336"/>
      <c r="S85" s="342">
        <v>3200752.69</v>
      </c>
      <c r="T85" s="344">
        <v>340296.47</v>
      </c>
      <c r="U85" s="344">
        <v>20000</v>
      </c>
      <c r="V85" s="339"/>
      <c r="W85" s="339"/>
      <c r="X85" s="344">
        <v>134020</v>
      </c>
      <c r="Y85" s="339"/>
      <c r="Z85" s="345">
        <v>197868</v>
      </c>
      <c r="AA85" s="340"/>
      <c r="AB85" s="340"/>
      <c r="AC85" s="345">
        <v>98784.6</v>
      </c>
      <c r="AD85" s="345">
        <v>47408.06</v>
      </c>
      <c r="AE85" s="340"/>
      <c r="AF85" s="340"/>
      <c r="AG85" s="340"/>
      <c r="AH85" s="262">
        <f t="shared" si="7"/>
        <v>451875.56</v>
      </c>
      <c r="AI85" s="263">
        <f t="shared" si="8"/>
        <v>63363.09</v>
      </c>
      <c r="AJ85" s="286">
        <f t="shared" si="9"/>
        <v>388512.47</v>
      </c>
      <c r="AK85" s="282">
        <f t="shared" si="10"/>
        <v>494316.47</v>
      </c>
      <c r="AL85" s="289">
        <f t="shared" si="11"/>
        <v>344060.66</v>
      </c>
      <c r="AM85" s="286">
        <f t="shared" si="12"/>
        <v>150255.81</v>
      </c>
    </row>
    <row r="86" spans="1:39" ht="15" thickBot="1" x14ac:dyDescent="0.25">
      <c r="A86" s="252" t="s">
        <v>313</v>
      </c>
      <c r="B86" s="252" t="s">
        <v>44</v>
      </c>
      <c r="C86" s="290">
        <v>3664</v>
      </c>
      <c r="D86" s="291" t="s">
        <v>887</v>
      </c>
      <c r="E86" s="336" t="s">
        <v>2666</v>
      </c>
      <c r="F86" s="341">
        <v>490018.73</v>
      </c>
      <c r="G86" s="337"/>
      <c r="H86" s="341">
        <v>54538.48</v>
      </c>
      <c r="I86" s="336"/>
      <c r="J86" s="342">
        <v>103315.1</v>
      </c>
      <c r="K86" s="342">
        <v>807618.32</v>
      </c>
      <c r="L86" s="343">
        <v>1600</v>
      </c>
      <c r="M86" s="343">
        <v>44958.52</v>
      </c>
      <c r="N86" s="338"/>
      <c r="O86" s="343">
        <v>14.95</v>
      </c>
      <c r="P86" s="342">
        <v>73528</v>
      </c>
      <c r="Q86" s="336"/>
      <c r="R86" s="342">
        <v>190879.49</v>
      </c>
      <c r="S86" s="342">
        <v>1975689.39</v>
      </c>
      <c r="T86" s="344">
        <v>55329.919999999998</v>
      </c>
      <c r="U86" s="339"/>
      <c r="V86" s="339"/>
      <c r="W86" s="344">
        <v>237780</v>
      </c>
      <c r="X86" s="344">
        <v>11539</v>
      </c>
      <c r="Y86" s="344">
        <v>-229280</v>
      </c>
      <c r="Z86" s="345">
        <v>166939</v>
      </c>
      <c r="AA86" s="340"/>
      <c r="AB86" s="340"/>
      <c r="AC86" s="345">
        <v>50056.03</v>
      </c>
      <c r="AD86" s="345">
        <v>62582.14</v>
      </c>
      <c r="AE86" s="340"/>
      <c r="AF86" s="340"/>
      <c r="AG86" s="340"/>
      <c r="AH86" s="262">
        <f t="shared" si="7"/>
        <v>544557.21</v>
      </c>
      <c r="AI86" s="263">
        <f t="shared" si="8"/>
        <v>46573.469999999994</v>
      </c>
      <c r="AJ86" s="286">
        <f t="shared" si="9"/>
        <v>497983.74</v>
      </c>
      <c r="AK86" s="282">
        <f t="shared" si="10"/>
        <v>75368.919999999984</v>
      </c>
      <c r="AL86" s="289">
        <f t="shared" si="11"/>
        <v>279577.17</v>
      </c>
      <c r="AM86" s="286">
        <f t="shared" si="12"/>
        <v>-204208.25</v>
      </c>
    </row>
    <row r="87" spans="1:39" ht="15" thickBot="1" x14ac:dyDescent="0.25">
      <c r="A87" s="252" t="s">
        <v>313</v>
      </c>
      <c r="B87" s="252" t="s">
        <v>44</v>
      </c>
      <c r="C87" s="290">
        <v>7927</v>
      </c>
      <c r="D87" s="291" t="s">
        <v>888</v>
      </c>
      <c r="E87" s="336" t="s">
        <v>2667</v>
      </c>
      <c r="F87" s="341">
        <v>2396242.4700000002</v>
      </c>
      <c r="G87" s="337"/>
      <c r="H87" s="341">
        <v>62104.58</v>
      </c>
      <c r="I87" s="336"/>
      <c r="J87" s="342">
        <v>1537855.58</v>
      </c>
      <c r="K87" s="342">
        <v>622167.02</v>
      </c>
      <c r="L87" s="343">
        <v>1000</v>
      </c>
      <c r="M87" s="343">
        <v>57365.35</v>
      </c>
      <c r="N87" s="338"/>
      <c r="O87" s="343">
        <v>440307.66</v>
      </c>
      <c r="P87" s="336"/>
      <c r="Q87" s="336"/>
      <c r="R87" s="342">
        <v>460668.05</v>
      </c>
      <c r="S87" s="342">
        <v>3812204.74</v>
      </c>
      <c r="T87" s="344">
        <v>188692.18</v>
      </c>
      <c r="U87" s="344">
        <v>27000</v>
      </c>
      <c r="V87" s="339"/>
      <c r="W87" s="339"/>
      <c r="X87" s="344">
        <v>211708</v>
      </c>
      <c r="Y87" s="344">
        <v>42000</v>
      </c>
      <c r="Z87" s="345">
        <v>452066</v>
      </c>
      <c r="AA87" s="340"/>
      <c r="AB87" s="340"/>
      <c r="AC87" s="345">
        <v>201947.56</v>
      </c>
      <c r="AD87" s="345">
        <v>89293.1</v>
      </c>
      <c r="AE87" s="340"/>
      <c r="AF87" s="340"/>
      <c r="AG87" s="340"/>
      <c r="AH87" s="262">
        <f t="shared" si="7"/>
        <v>2458347.0500000003</v>
      </c>
      <c r="AI87" s="263">
        <f t="shared" si="8"/>
        <v>498673.00999999995</v>
      </c>
      <c r="AJ87" s="286">
        <f t="shared" si="9"/>
        <v>1959674.0400000003</v>
      </c>
      <c r="AK87" s="282">
        <f t="shared" si="10"/>
        <v>469400.18</v>
      </c>
      <c r="AL87" s="289">
        <f t="shared" si="11"/>
        <v>743306.66</v>
      </c>
      <c r="AM87" s="286">
        <f t="shared" si="12"/>
        <v>-273906.48000000004</v>
      </c>
    </row>
    <row r="88" spans="1:39" ht="15" thickBot="1" x14ac:dyDescent="0.25">
      <c r="A88" s="252" t="s">
        <v>313</v>
      </c>
      <c r="B88" s="252" t="s">
        <v>44</v>
      </c>
      <c r="C88" s="290">
        <v>7609</v>
      </c>
      <c r="D88" s="291" t="s">
        <v>889</v>
      </c>
      <c r="E88" s="336" t="s">
        <v>2668</v>
      </c>
      <c r="F88" s="341">
        <v>1389471.61</v>
      </c>
      <c r="G88" s="337"/>
      <c r="H88" s="341">
        <v>33642.99</v>
      </c>
      <c r="I88" s="342">
        <v>321513</v>
      </c>
      <c r="J88" s="342">
        <v>1688311.26</v>
      </c>
      <c r="K88" s="342">
        <v>181823.41</v>
      </c>
      <c r="L88" s="343">
        <v>4467</v>
      </c>
      <c r="M88" s="343">
        <v>104631.3</v>
      </c>
      <c r="N88" s="338"/>
      <c r="O88" s="343">
        <v>5766.47</v>
      </c>
      <c r="P88" s="342">
        <v>10940</v>
      </c>
      <c r="Q88" s="336"/>
      <c r="R88" s="342">
        <v>3923964.55</v>
      </c>
      <c r="S88" s="336"/>
      <c r="T88" s="344">
        <v>120858.75</v>
      </c>
      <c r="U88" s="344">
        <v>3000</v>
      </c>
      <c r="V88" s="339"/>
      <c r="W88" s="339"/>
      <c r="X88" s="344">
        <v>212640</v>
      </c>
      <c r="Y88" s="344">
        <v>13484</v>
      </c>
      <c r="Z88" s="345">
        <v>387312</v>
      </c>
      <c r="AA88" s="340"/>
      <c r="AB88" s="340"/>
      <c r="AC88" s="345">
        <v>136557.16</v>
      </c>
      <c r="AD88" s="345">
        <v>55510.12</v>
      </c>
      <c r="AE88" s="340"/>
      <c r="AF88" s="345">
        <v>12941</v>
      </c>
      <c r="AG88" s="340"/>
      <c r="AH88" s="262">
        <f t="shared" si="7"/>
        <v>1423114.6</v>
      </c>
      <c r="AI88" s="263">
        <f t="shared" si="8"/>
        <v>114864.77</v>
      </c>
      <c r="AJ88" s="286">
        <f t="shared" si="9"/>
        <v>1308249.83</v>
      </c>
      <c r="AK88" s="282">
        <f t="shared" si="10"/>
        <v>349982.75</v>
      </c>
      <c r="AL88" s="289">
        <f t="shared" si="11"/>
        <v>592320.28</v>
      </c>
      <c r="AM88" s="286">
        <f t="shared" si="12"/>
        <v>-242337.53000000003</v>
      </c>
    </row>
    <row r="89" spans="1:39" ht="15" thickBot="1" x14ac:dyDescent="0.25">
      <c r="A89" s="252" t="s">
        <v>313</v>
      </c>
      <c r="B89" s="252" t="s">
        <v>44</v>
      </c>
      <c r="C89" s="290">
        <v>6471</v>
      </c>
      <c r="D89" s="291" t="s">
        <v>890</v>
      </c>
      <c r="E89" s="336" t="s">
        <v>2669</v>
      </c>
      <c r="F89" s="341">
        <v>1543247.19</v>
      </c>
      <c r="G89" s="337"/>
      <c r="H89" s="341">
        <v>45413.06</v>
      </c>
      <c r="I89" s="336"/>
      <c r="J89" s="342">
        <v>941395.23</v>
      </c>
      <c r="K89" s="342">
        <v>343110.31</v>
      </c>
      <c r="L89" s="343">
        <v>2680</v>
      </c>
      <c r="M89" s="343">
        <v>47136.69</v>
      </c>
      <c r="N89" s="338"/>
      <c r="O89" s="343">
        <v>0</v>
      </c>
      <c r="P89" s="342">
        <v>144035.46</v>
      </c>
      <c r="Q89" s="336"/>
      <c r="R89" s="342">
        <v>335620.53</v>
      </c>
      <c r="S89" s="342">
        <v>2080906</v>
      </c>
      <c r="T89" s="344">
        <v>134760.47</v>
      </c>
      <c r="U89" s="344">
        <v>39666.660000000003</v>
      </c>
      <c r="V89" s="339"/>
      <c r="W89" s="339"/>
      <c r="X89" s="344">
        <v>418844.7</v>
      </c>
      <c r="Y89" s="344">
        <v>3500</v>
      </c>
      <c r="Z89" s="345">
        <v>521444.7</v>
      </c>
      <c r="AA89" s="340"/>
      <c r="AB89" s="340"/>
      <c r="AC89" s="345">
        <v>219068.85</v>
      </c>
      <c r="AD89" s="345">
        <v>50203.62</v>
      </c>
      <c r="AE89" s="340"/>
      <c r="AF89" s="340"/>
      <c r="AG89" s="340"/>
      <c r="AH89" s="262">
        <f t="shared" si="7"/>
        <v>1588660.25</v>
      </c>
      <c r="AI89" s="263">
        <f t="shared" si="8"/>
        <v>49816.69</v>
      </c>
      <c r="AJ89" s="286">
        <f t="shared" si="9"/>
        <v>1538843.56</v>
      </c>
      <c r="AK89" s="282">
        <f t="shared" si="10"/>
        <v>596771.83000000007</v>
      </c>
      <c r="AL89" s="289">
        <f t="shared" si="11"/>
        <v>790717.17</v>
      </c>
      <c r="AM89" s="286">
        <f t="shared" si="12"/>
        <v>-193945.33999999997</v>
      </c>
    </row>
    <row r="90" spans="1:39" ht="15" thickBot="1" x14ac:dyDescent="0.25">
      <c r="A90" s="252" t="s">
        <v>313</v>
      </c>
      <c r="B90" s="252" t="s">
        <v>44</v>
      </c>
      <c r="C90" s="290">
        <v>4146</v>
      </c>
      <c r="D90" s="291" t="s">
        <v>891</v>
      </c>
      <c r="E90" s="336" t="s">
        <v>2670</v>
      </c>
      <c r="F90" s="341">
        <v>941946.1</v>
      </c>
      <c r="G90" s="337"/>
      <c r="H90" s="341">
        <v>198980.2</v>
      </c>
      <c r="I90" s="336"/>
      <c r="J90" s="342">
        <v>932679.8</v>
      </c>
      <c r="K90" s="342">
        <v>263194.51</v>
      </c>
      <c r="L90" s="343">
        <v>0</v>
      </c>
      <c r="M90" s="343">
        <v>40400</v>
      </c>
      <c r="N90" s="338"/>
      <c r="O90" s="343">
        <v>480.86</v>
      </c>
      <c r="P90" s="342">
        <v>111983</v>
      </c>
      <c r="Q90" s="336"/>
      <c r="R90" s="342">
        <v>208407.54</v>
      </c>
      <c r="S90" s="342">
        <v>2304026.96</v>
      </c>
      <c r="T90" s="344">
        <v>79471.600000000006</v>
      </c>
      <c r="U90" s="339"/>
      <c r="V90" s="339"/>
      <c r="W90" s="339"/>
      <c r="X90" s="344">
        <v>96431.4</v>
      </c>
      <c r="Y90" s="344">
        <v>8343.75</v>
      </c>
      <c r="Z90" s="345">
        <v>186715.15</v>
      </c>
      <c r="AA90" s="340"/>
      <c r="AB90" s="340"/>
      <c r="AC90" s="345">
        <v>124690.39</v>
      </c>
      <c r="AD90" s="345">
        <v>44339.72</v>
      </c>
      <c r="AE90" s="340"/>
      <c r="AF90" s="340"/>
      <c r="AG90" s="340"/>
      <c r="AH90" s="262">
        <f t="shared" si="7"/>
        <v>1140926.3</v>
      </c>
      <c r="AI90" s="263">
        <f t="shared" si="8"/>
        <v>40880.86</v>
      </c>
      <c r="AJ90" s="286">
        <f t="shared" si="9"/>
        <v>1100045.44</v>
      </c>
      <c r="AK90" s="282">
        <f t="shared" si="10"/>
        <v>184246.75</v>
      </c>
      <c r="AL90" s="289">
        <f t="shared" si="11"/>
        <v>355745.26</v>
      </c>
      <c r="AM90" s="286">
        <f t="shared" si="12"/>
        <v>-171498.51</v>
      </c>
    </row>
    <row r="91" spans="1:39" ht="15" thickBot="1" x14ac:dyDescent="0.25">
      <c r="A91" s="252" t="s">
        <v>313</v>
      </c>
      <c r="B91" s="252" t="s">
        <v>44</v>
      </c>
      <c r="C91" s="290">
        <v>8209</v>
      </c>
      <c r="D91" s="291" t="s">
        <v>892</v>
      </c>
      <c r="E91" s="336" t="s">
        <v>2671</v>
      </c>
      <c r="F91" s="341">
        <v>1561302.94</v>
      </c>
      <c r="G91" s="337"/>
      <c r="H91" s="341">
        <v>168727.57</v>
      </c>
      <c r="I91" s="336"/>
      <c r="J91" s="342">
        <v>634569.73</v>
      </c>
      <c r="K91" s="342">
        <v>786110.07</v>
      </c>
      <c r="L91" s="343">
        <v>0</v>
      </c>
      <c r="M91" s="343">
        <v>59388.1</v>
      </c>
      <c r="N91" s="338"/>
      <c r="O91" s="343">
        <v>395000</v>
      </c>
      <c r="P91" s="336"/>
      <c r="Q91" s="336"/>
      <c r="R91" s="342">
        <v>345878.15</v>
      </c>
      <c r="S91" s="342">
        <v>2345661.54</v>
      </c>
      <c r="T91" s="344">
        <v>222006.77</v>
      </c>
      <c r="U91" s="339"/>
      <c r="V91" s="339"/>
      <c r="W91" s="339"/>
      <c r="X91" s="344">
        <v>283822</v>
      </c>
      <c r="Y91" s="344">
        <v>3800</v>
      </c>
      <c r="Z91" s="345">
        <v>486360</v>
      </c>
      <c r="AA91" s="340"/>
      <c r="AB91" s="340"/>
      <c r="AC91" s="345">
        <v>126705.49</v>
      </c>
      <c r="AD91" s="345">
        <v>52412.22</v>
      </c>
      <c r="AE91" s="340"/>
      <c r="AF91" s="340"/>
      <c r="AG91" s="340"/>
      <c r="AH91" s="262">
        <f t="shared" si="7"/>
        <v>1730030.51</v>
      </c>
      <c r="AI91" s="263">
        <f t="shared" si="8"/>
        <v>454388.1</v>
      </c>
      <c r="AJ91" s="286">
        <f t="shared" si="9"/>
        <v>1275642.4100000001</v>
      </c>
      <c r="AK91" s="282">
        <f t="shared" si="10"/>
        <v>509628.77</v>
      </c>
      <c r="AL91" s="289">
        <f t="shared" si="11"/>
        <v>665477.71</v>
      </c>
      <c r="AM91" s="286">
        <f t="shared" si="12"/>
        <v>-155848.93999999994</v>
      </c>
    </row>
    <row r="92" spans="1:39" ht="15" thickBot="1" x14ac:dyDescent="0.25">
      <c r="A92" s="252" t="s">
        <v>313</v>
      </c>
      <c r="B92" s="252" t="s">
        <v>44</v>
      </c>
      <c r="C92" s="290">
        <v>4164</v>
      </c>
      <c r="D92" s="291" t="s">
        <v>893</v>
      </c>
      <c r="E92" s="336" t="s">
        <v>2672</v>
      </c>
      <c r="F92" s="341">
        <v>772748.91</v>
      </c>
      <c r="G92" s="341">
        <v>2850</v>
      </c>
      <c r="H92" s="341">
        <v>90869.79</v>
      </c>
      <c r="I92" s="336"/>
      <c r="J92" s="342">
        <v>610145.59</v>
      </c>
      <c r="K92" s="342">
        <v>224072.88</v>
      </c>
      <c r="L92" s="343">
        <v>2000</v>
      </c>
      <c r="M92" s="343">
        <v>35588</v>
      </c>
      <c r="N92" s="338"/>
      <c r="O92" s="343">
        <v>162983.71</v>
      </c>
      <c r="P92" s="342">
        <v>4005</v>
      </c>
      <c r="Q92" s="336"/>
      <c r="R92" s="342">
        <v>369855.01</v>
      </c>
      <c r="S92" s="342">
        <v>4378498.51</v>
      </c>
      <c r="T92" s="344">
        <v>101868.41</v>
      </c>
      <c r="U92" s="339"/>
      <c r="V92" s="339"/>
      <c r="W92" s="339"/>
      <c r="X92" s="344">
        <v>132484.66</v>
      </c>
      <c r="Y92" s="339"/>
      <c r="Z92" s="345">
        <v>253016.66</v>
      </c>
      <c r="AA92" s="340"/>
      <c r="AB92" s="340"/>
      <c r="AC92" s="345">
        <v>94843.1</v>
      </c>
      <c r="AD92" s="345">
        <v>51477.74</v>
      </c>
      <c r="AE92" s="340"/>
      <c r="AF92" s="340"/>
      <c r="AG92" s="340"/>
      <c r="AH92" s="262">
        <f t="shared" si="7"/>
        <v>866468.70000000007</v>
      </c>
      <c r="AI92" s="263">
        <f t="shared" si="8"/>
        <v>200571.71</v>
      </c>
      <c r="AJ92" s="286">
        <f t="shared" si="9"/>
        <v>665896.99000000011</v>
      </c>
      <c r="AK92" s="282">
        <f t="shared" si="10"/>
        <v>234353.07</v>
      </c>
      <c r="AL92" s="289">
        <f t="shared" si="11"/>
        <v>399337.5</v>
      </c>
      <c r="AM92" s="286">
        <f t="shared" si="12"/>
        <v>-164984.43</v>
      </c>
    </row>
    <row r="93" spans="1:39" ht="15" thickBot="1" x14ac:dyDescent="0.25">
      <c r="A93" s="252" t="s">
        <v>313</v>
      </c>
      <c r="B93" s="252" t="s">
        <v>44</v>
      </c>
      <c r="C93" s="290">
        <v>5920</v>
      </c>
      <c r="D93" s="291" t="s">
        <v>894</v>
      </c>
      <c r="E93" s="336" t="s">
        <v>2673</v>
      </c>
      <c r="F93" s="341">
        <v>996731.22</v>
      </c>
      <c r="G93" s="341">
        <v>4280</v>
      </c>
      <c r="H93" s="341">
        <v>39816.410000000003</v>
      </c>
      <c r="I93" s="336"/>
      <c r="J93" s="342">
        <v>926037.1</v>
      </c>
      <c r="K93" s="342">
        <v>1063216.81</v>
      </c>
      <c r="L93" s="343">
        <v>8600</v>
      </c>
      <c r="M93" s="343">
        <v>53798.19</v>
      </c>
      <c r="N93" s="338"/>
      <c r="O93" s="343">
        <v>60019.91</v>
      </c>
      <c r="P93" s="336"/>
      <c r="Q93" s="336"/>
      <c r="R93" s="342">
        <v>294834.77</v>
      </c>
      <c r="S93" s="336"/>
      <c r="T93" s="344">
        <v>99353.27</v>
      </c>
      <c r="U93" s="339"/>
      <c r="V93" s="339"/>
      <c r="W93" s="339"/>
      <c r="X93" s="344">
        <v>408725</v>
      </c>
      <c r="Y93" s="344">
        <v>6172</v>
      </c>
      <c r="Z93" s="345">
        <v>543703</v>
      </c>
      <c r="AA93" s="340"/>
      <c r="AB93" s="340"/>
      <c r="AC93" s="345">
        <v>101687.4</v>
      </c>
      <c r="AD93" s="345">
        <v>78862.38</v>
      </c>
      <c r="AE93" s="340"/>
      <c r="AF93" s="340"/>
      <c r="AG93" s="340"/>
      <c r="AH93" s="262">
        <f t="shared" si="7"/>
        <v>1040827.63</v>
      </c>
      <c r="AI93" s="263">
        <f t="shared" si="8"/>
        <v>122418.1</v>
      </c>
      <c r="AJ93" s="286">
        <f t="shared" si="9"/>
        <v>918409.53</v>
      </c>
      <c r="AK93" s="282">
        <f t="shared" si="10"/>
        <v>514250.27</v>
      </c>
      <c r="AL93" s="289">
        <f t="shared" si="11"/>
        <v>724252.78</v>
      </c>
      <c r="AM93" s="286">
        <f t="shared" si="12"/>
        <v>-210002.51</v>
      </c>
    </row>
    <row r="94" spans="1:39" ht="15" thickBot="1" x14ac:dyDescent="0.25">
      <c r="A94" s="252" t="s">
        <v>313</v>
      </c>
      <c r="B94" s="252" t="s">
        <v>44</v>
      </c>
      <c r="C94" s="290">
        <v>4614</v>
      </c>
      <c r="D94" s="291" t="s">
        <v>895</v>
      </c>
      <c r="E94" s="336" t="s">
        <v>2674</v>
      </c>
      <c r="F94" s="341">
        <v>625498.57999999996</v>
      </c>
      <c r="G94" s="341">
        <v>4280</v>
      </c>
      <c r="H94" s="341">
        <v>92016.54</v>
      </c>
      <c r="I94" s="336"/>
      <c r="J94" s="342">
        <v>831611.61</v>
      </c>
      <c r="K94" s="342">
        <v>519589.29</v>
      </c>
      <c r="L94" s="343">
        <v>2000</v>
      </c>
      <c r="M94" s="343">
        <v>62822.53</v>
      </c>
      <c r="N94" s="338"/>
      <c r="O94" s="343">
        <v>359768.04</v>
      </c>
      <c r="P94" s="336"/>
      <c r="Q94" s="336"/>
      <c r="R94" s="342">
        <v>191822.5</v>
      </c>
      <c r="S94" s="342">
        <v>2028099.35</v>
      </c>
      <c r="T94" s="344">
        <v>105789.14</v>
      </c>
      <c r="U94" s="344">
        <v>27500</v>
      </c>
      <c r="V94" s="339"/>
      <c r="W94" s="339"/>
      <c r="X94" s="344">
        <v>334007</v>
      </c>
      <c r="Y94" s="344">
        <v>9100</v>
      </c>
      <c r="Z94" s="345">
        <v>487479</v>
      </c>
      <c r="AA94" s="340"/>
      <c r="AB94" s="340"/>
      <c r="AC94" s="345">
        <v>127803.46</v>
      </c>
      <c r="AD94" s="345">
        <v>37829.4</v>
      </c>
      <c r="AE94" s="340"/>
      <c r="AF94" s="340"/>
      <c r="AG94" s="340"/>
      <c r="AH94" s="262">
        <f t="shared" si="7"/>
        <v>721795.12</v>
      </c>
      <c r="AI94" s="263">
        <f t="shared" si="8"/>
        <v>424590.56999999995</v>
      </c>
      <c r="AJ94" s="286">
        <f t="shared" si="9"/>
        <v>297204.55000000005</v>
      </c>
      <c r="AK94" s="282">
        <f t="shared" si="10"/>
        <v>476396.14</v>
      </c>
      <c r="AL94" s="289">
        <f t="shared" si="11"/>
        <v>653111.86</v>
      </c>
      <c r="AM94" s="286">
        <f t="shared" si="12"/>
        <v>-176715.71999999997</v>
      </c>
    </row>
    <row r="95" spans="1:39" ht="15" thickBot="1" x14ac:dyDescent="0.25">
      <c r="A95" s="252" t="s">
        <v>313</v>
      </c>
      <c r="B95" s="252" t="s">
        <v>44</v>
      </c>
      <c r="C95" s="290">
        <v>6523</v>
      </c>
      <c r="D95" s="291" t="s">
        <v>896</v>
      </c>
      <c r="E95" s="336" t="s">
        <v>2675</v>
      </c>
      <c r="F95" s="341">
        <v>392312.23</v>
      </c>
      <c r="G95" s="341">
        <v>4250</v>
      </c>
      <c r="H95" s="341">
        <v>115362.12</v>
      </c>
      <c r="I95" s="336"/>
      <c r="J95" s="342">
        <v>1625340.41</v>
      </c>
      <c r="K95" s="342">
        <v>126006.89</v>
      </c>
      <c r="L95" s="343">
        <v>2200</v>
      </c>
      <c r="M95" s="343">
        <v>68850.320000000007</v>
      </c>
      <c r="N95" s="343">
        <v>79524</v>
      </c>
      <c r="O95" s="343">
        <v>44.49</v>
      </c>
      <c r="P95" s="342">
        <v>41718</v>
      </c>
      <c r="Q95" s="336"/>
      <c r="R95" s="342">
        <v>173968</v>
      </c>
      <c r="S95" s="342">
        <v>4808766.24</v>
      </c>
      <c r="T95" s="344">
        <v>189591.28</v>
      </c>
      <c r="U95" s="339"/>
      <c r="V95" s="339"/>
      <c r="W95" s="339"/>
      <c r="X95" s="344">
        <v>247460</v>
      </c>
      <c r="Y95" s="339"/>
      <c r="Z95" s="345">
        <v>418330</v>
      </c>
      <c r="AA95" s="340"/>
      <c r="AB95" s="340"/>
      <c r="AC95" s="345">
        <v>158655.99</v>
      </c>
      <c r="AD95" s="345">
        <v>76990.16</v>
      </c>
      <c r="AE95" s="340"/>
      <c r="AF95" s="340"/>
      <c r="AG95" s="340"/>
      <c r="AH95" s="262">
        <f t="shared" si="7"/>
        <v>511924.35</v>
      </c>
      <c r="AI95" s="263">
        <f t="shared" si="8"/>
        <v>150618.81</v>
      </c>
      <c r="AJ95" s="286">
        <f t="shared" si="9"/>
        <v>361305.54</v>
      </c>
      <c r="AK95" s="282">
        <f t="shared" si="10"/>
        <v>437051.28</v>
      </c>
      <c r="AL95" s="289">
        <f t="shared" si="11"/>
        <v>653976.15</v>
      </c>
      <c r="AM95" s="286">
        <f t="shared" si="12"/>
        <v>-216924.87</v>
      </c>
    </row>
    <row r="96" spans="1:39" ht="15" thickBot="1" x14ac:dyDescent="0.25">
      <c r="A96" s="252" t="s">
        <v>313</v>
      </c>
      <c r="B96" s="252" t="s">
        <v>44</v>
      </c>
      <c r="C96" s="290">
        <v>4131</v>
      </c>
      <c r="D96" s="291" t="s">
        <v>897</v>
      </c>
      <c r="E96" s="336" t="s">
        <v>2676</v>
      </c>
      <c r="F96" s="341">
        <v>580959.91</v>
      </c>
      <c r="G96" s="337"/>
      <c r="H96" s="341">
        <v>36706.879999999997</v>
      </c>
      <c r="I96" s="336"/>
      <c r="J96" s="342">
        <v>914631.49</v>
      </c>
      <c r="K96" s="342">
        <v>361580.6</v>
      </c>
      <c r="L96" s="343">
        <v>7500</v>
      </c>
      <c r="M96" s="343">
        <v>33900</v>
      </c>
      <c r="N96" s="338"/>
      <c r="O96" s="343">
        <v>9050</v>
      </c>
      <c r="P96" s="342">
        <v>43392</v>
      </c>
      <c r="Q96" s="336"/>
      <c r="R96" s="342">
        <v>196549.75</v>
      </c>
      <c r="S96" s="342">
        <v>2574871.5499999998</v>
      </c>
      <c r="T96" s="344">
        <v>72100.240000000005</v>
      </c>
      <c r="U96" s="344">
        <v>26555</v>
      </c>
      <c r="V96" s="339"/>
      <c r="W96" s="339"/>
      <c r="X96" s="344">
        <v>219211.7</v>
      </c>
      <c r="Y96" s="339"/>
      <c r="Z96" s="345">
        <v>310087.7</v>
      </c>
      <c r="AA96" s="340"/>
      <c r="AB96" s="340"/>
      <c r="AC96" s="345">
        <v>108060.92</v>
      </c>
      <c r="AD96" s="345">
        <v>47419.5</v>
      </c>
      <c r="AE96" s="340"/>
      <c r="AF96" s="340"/>
      <c r="AG96" s="340"/>
      <c r="AH96" s="262">
        <f t="shared" si="7"/>
        <v>617666.79</v>
      </c>
      <c r="AI96" s="263">
        <f t="shared" si="8"/>
        <v>50450</v>
      </c>
      <c r="AJ96" s="286">
        <f t="shared" si="9"/>
        <v>567216.79</v>
      </c>
      <c r="AK96" s="282">
        <f t="shared" si="10"/>
        <v>317866.94</v>
      </c>
      <c r="AL96" s="289">
        <f t="shared" si="11"/>
        <v>465568.12</v>
      </c>
      <c r="AM96" s="286">
        <f t="shared" si="12"/>
        <v>-147701.18</v>
      </c>
    </row>
    <row r="97" spans="1:39" ht="15" thickBot="1" x14ac:dyDescent="0.25">
      <c r="A97" s="252" t="s">
        <v>313</v>
      </c>
      <c r="B97" s="252" t="s">
        <v>44</v>
      </c>
      <c r="C97" s="290">
        <v>5378</v>
      </c>
      <c r="D97" s="291" t="s">
        <v>898</v>
      </c>
      <c r="E97" s="336" t="s">
        <v>2677</v>
      </c>
      <c r="F97" s="341">
        <v>391685.7</v>
      </c>
      <c r="G97" s="337"/>
      <c r="H97" s="341">
        <v>71573.53</v>
      </c>
      <c r="I97" s="336"/>
      <c r="J97" s="342">
        <v>1084761.49</v>
      </c>
      <c r="K97" s="342">
        <v>260984.2</v>
      </c>
      <c r="L97" s="343">
        <v>1480</v>
      </c>
      <c r="M97" s="343">
        <v>37393.47</v>
      </c>
      <c r="N97" s="343">
        <v>144600</v>
      </c>
      <c r="O97" s="343">
        <v>34.590000000000003</v>
      </c>
      <c r="P97" s="336"/>
      <c r="Q97" s="336"/>
      <c r="R97" s="342">
        <v>244097.5</v>
      </c>
      <c r="S97" s="342">
        <v>2326634.9900000002</v>
      </c>
      <c r="T97" s="344">
        <v>68403.72</v>
      </c>
      <c r="U97" s="339"/>
      <c r="V97" s="339"/>
      <c r="W97" s="339"/>
      <c r="X97" s="344">
        <v>337669.9</v>
      </c>
      <c r="Y97" s="339"/>
      <c r="Z97" s="345">
        <v>367629.9</v>
      </c>
      <c r="AA97" s="340"/>
      <c r="AB97" s="340"/>
      <c r="AC97" s="345">
        <v>224172.14</v>
      </c>
      <c r="AD97" s="345">
        <v>17206.18</v>
      </c>
      <c r="AE97" s="340"/>
      <c r="AF97" s="340"/>
      <c r="AG97" s="340"/>
      <c r="AH97" s="262">
        <f t="shared" si="7"/>
        <v>463259.23</v>
      </c>
      <c r="AI97" s="263">
        <f t="shared" si="8"/>
        <v>183508.06</v>
      </c>
      <c r="AJ97" s="286">
        <f t="shared" si="9"/>
        <v>279751.17</v>
      </c>
      <c r="AK97" s="282">
        <f t="shared" si="10"/>
        <v>406073.62</v>
      </c>
      <c r="AL97" s="289">
        <f t="shared" si="11"/>
        <v>609008.22000000009</v>
      </c>
      <c r="AM97" s="286">
        <f t="shared" si="12"/>
        <v>-202934.60000000009</v>
      </c>
    </row>
    <row r="98" spans="1:39" ht="15" thickBot="1" x14ac:dyDescent="0.25">
      <c r="A98" s="252" t="s">
        <v>313</v>
      </c>
      <c r="B98" s="252" t="s">
        <v>44</v>
      </c>
      <c r="C98" s="290">
        <v>4212</v>
      </c>
      <c r="D98" s="291" t="s">
        <v>899</v>
      </c>
      <c r="E98" s="336" t="s">
        <v>2678</v>
      </c>
      <c r="F98" s="341">
        <v>570131.82999999996</v>
      </c>
      <c r="G98" s="337"/>
      <c r="H98" s="341">
        <v>79460.72</v>
      </c>
      <c r="I98" s="336"/>
      <c r="J98" s="342">
        <v>2582516.19</v>
      </c>
      <c r="K98" s="342">
        <v>1110044.68</v>
      </c>
      <c r="L98" s="343">
        <v>6500</v>
      </c>
      <c r="M98" s="343">
        <v>50860.79</v>
      </c>
      <c r="N98" s="338"/>
      <c r="O98" s="343">
        <v>49.06</v>
      </c>
      <c r="P98" s="342">
        <v>102000</v>
      </c>
      <c r="Q98" s="336"/>
      <c r="R98" s="342">
        <v>117697.73</v>
      </c>
      <c r="S98" s="342">
        <v>2310530.36</v>
      </c>
      <c r="T98" s="344">
        <v>129145.25</v>
      </c>
      <c r="U98" s="344">
        <v>4500</v>
      </c>
      <c r="V98" s="339"/>
      <c r="W98" s="339"/>
      <c r="X98" s="344">
        <v>189091</v>
      </c>
      <c r="Y98" s="344">
        <v>1500</v>
      </c>
      <c r="Z98" s="345">
        <v>368809</v>
      </c>
      <c r="AA98" s="340"/>
      <c r="AB98" s="340"/>
      <c r="AC98" s="345">
        <v>136537.41</v>
      </c>
      <c r="AD98" s="345">
        <v>73886.880000000005</v>
      </c>
      <c r="AE98" s="340"/>
      <c r="AF98" s="340"/>
      <c r="AG98" s="340"/>
      <c r="AH98" s="262">
        <f t="shared" si="7"/>
        <v>649592.54999999993</v>
      </c>
      <c r="AI98" s="263">
        <f t="shared" si="8"/>
        <v>57409.85</v>
      </c>
      <c r="AJ98" s="286">
        <f t="shared" si="9"/>
        <v>592182.69999999995</v>
      </c>
      <c r="AK98" s="282">
        <f t="shared" si="10"/>
        <v>324236.25</v>
      </c>
      <c r="AL98" s="289">
        <f t="shared" si="11"/>
        <v>579233.29</v>
      </c>
      <c r="AM98" s="286">
        <f t="shared" si="12"/>
        <v>-254997.04000000004</v>
      </c>
    </row>
    <row r="99" spans="1:39" ht="15" thickBot="1" x14ac:dyDescent="0.25">
      <c r="A99" s="252" t="s">
        <v>313</v>
      </c>
      <c r="B99" s="252" t="s">
        <v>44</v>
      </c>
      <c r="C99" s="290">
        <v>3326</v>
      </c>
      <c r="D99" s="291" t="s">
        <v>900</v>
      </c>
      <c r="E99" s="336" t="s">
        <v>2777</v>
      </c>
      <c r="F99" s="341">
        <v>515448.38</v>
      </c>
      <c r="G99" s="337"/>
      <c r="H99" s="341">
        <v>42391</v>
      </c>
      <c r="I99" s="336"/>
      <c r="J99" s="342">
        <v>987289.35</v>
      </c>
      <c r="K99" s="342">
        <v>191218.3</v>
      </c>
      <c r="L99" s="343">
        <v>9500</v>
      </c>
      <c r="M99" s="343">
        <v>34961.32</v>
      </c>
      <c r="N99" s="338"/>
      <c r="O99" s="343">
        <v>216415</v>
      </c>
      <c r="P99" s="336"/>
      <c r="Q99" s="336"/>
      <c r="R99" s="342">
        <v>153351.71</v>
      </c>
      <c r="S99" s="342">
        <v>2166873.39</v>
      </c>
      <c r="T99" s="344">
        <v>60974.09</v>
      </c>
      <c r="U99" s="339"/>
      <c r="V99" s="339"/>
      <c r="W99" s="339"/>
      <c r="X99" s="344">
        <v>117041</v>
      </c>
      <c r="Y99" s="344">
        <v>1500</v>
      </c>
      <c r="Z99" s="345">
        <v>260961</v>
      </c>
      <c r="AA99" s="340"/>
      <c r="AB99" s="340"/>
      <c r="AC99" s="345">
        <v>78993.94</v>
      </c>
      <c r="AD99" s="345">
        <v>34569.660000000003</v>
      </c>
      <c r="AE99" s="340"/>
      <c r="AF99" s="340"/>
      <c r="AG99" s="340"/>
      <c r="AH99" s="262">
        <f t="shared" si="7"/>
        <v>557839.38</v>
      </c>
      <c r="AI99" s="263">
        <f t="shared" si="8"/>
        <v>260876.32</v>
      </c>
      <c r="AJ99" s="286">
        <f t="shared" si="9"/>
        <v>296963.06</v>
      </c>
      <c r="AK99" s="282">
        <f t="shared" si="10"/>
        <v>179515.09</v>
      </c>
      <c r="AL99" s="289">
        <f t="shared" si="11"/>
        <v>374524.6</v>
      </c>
      <c r="AM99" s="286">
        <f t="shared" si="12"/>
        <v>-195009.50999999998</v>
      </c>
    </row>
    <row r="100" spans="1:39" ht="15" thickBot="1" x14ac:dyDescent="0.25">
      <c r="A100" s="252" t="s">
        <v>316</v>
      </c>
      <c r="B100" s="252" t="s">
        <v>45</v>
      </c>
      <c r="C100" s="290">
        <v>2523</v>
      </c>
      <c r="D100" s="291" t="s">
        <v>901</v>
      </c>
      <c r="E100" s="336" t="s">
        <v>2679</v>
      </c>
      <c r="F100" s="341">
        <v>310184.2</v>
      </c>
      <c r="G100" s="341">
        <v>0</v>
      </c>
      <c r="H100" s="341">
        <v>163002.68</v>
      </c>
      <c r="I100" s="336"/>
      <c r="J100" s="342">
        <v>985775.48</v>
      </c>
      <c r="K100" s="342">
        <v>94735.58</v>
      </c>
      <c r="L100" s="343">
        <v>0</v>
      </c>
      <c r="M100" s="343">
        <v>44900</v>
      </c>
      <c r="N100" s="338"/>
      <c r="O100" s="338"/>
      <c r="P100" s="336"/>
      <c r="Q100" s="336"/>
      <c r="R100" s="336"/>
      <c r="S100" s="336"/>
      <c r="T100" s="344">
        <v>29636.05</v>
      </c>
      <c r="U100" s="339"/>
      <c r="V100" s="339"/>
      <c r="W100" s="339"/>
      <c r="X100" s="344">
        <v>170667</v>
      </c>
      <c r="Y100" s="339"/>
      <c r="Z100" s="345">
        <v>241027</v>
      </c>
      <c r="AA100" s="340"/>
      <c r="AB100" s="340"/>
      <c r="AC100" s="345">
        <v>104449.24</v>
      </c>
      <c r="AD100" s="345">
        <v>41802.78</v>
      </c>
      <c r="AE100" s="340"/>
      <c r="AF100" s="340"/>
      <c r="AG100" s="340"/>
      <c r="AH100" s="262">
        <f t="shared" si="7"/>
        <v>473186.88</v>
      </c>
      <c r="AI100" s="263">
        <f t="shared" si="8"/>
        <v>44900</v>
      </c>
      <c r="AJ100" s="286">
        <f t="shared" si="9"/>
        <v>428286.88</v>
      </c>
      <c r="AK100" s="282">
        <f t="shared" si="10"/>
        <v>200303.05</v>
      </c>
      <c r="AL100" s="289">
        <f t="shared" si="11"/>
        <v>387279.02</v>
      </c>
      <c r="AM100" s="286">
        <f t="shared" si="12"/>
        <v>-186975.97000000003</v>
      </c>
    </row>
    <row r="101" spans="1:39" ht="15" thickBot="1" x14ac:dyDescent="0.25">
      <c r="A101" s="252" t="s">
        <v>316</v>
      </c>
      <c r="B101" s="252" t="s">
        <v>45</v>
      </c>
      <c r="C101" s="290">
        <v>5391</v>
      </c>
      <c r="D101" s="291" t="s">
        <v>902</v>
      </c>
      <c r="E101" s="336" t="s">
        <v>2680</v>
      </c>
      <c r="F101" s="341">
        <v>564114.23</v>
      </c>
      <c r="G101" s="337"/>
      <c r="H101" s="341">
        <v>48745.59</v>
      </c>
      <c r="I101" s="336"/>
      <c r="J101" s="342">
        <v>158382.01999999999</v>
      </c>
      <c r="K101" s="342">
        <v>226951.12</v>
      </c>
      <c r="L101" s="343">
        <v>0</v>
      </c>
      <c r="M101" s="343">
        <v>37200</v>
      </c>
      <c r="N101" s="338"/>
      <c r="O101" s="338"/>
      <c r="P101" s="336"/>
      <c r="Q101" s="336"/>
      <c r="R101" s="336"/>
      <c r="S101" s="342">
        <v>1563007.5</v>
      </c>
      <c r="T101" s="344">
        <v>49293.52</v>
      </c>
      <c r="U101" s="339"/>
      <c r="V101" s="339"/>
      <c r="W101" s="339"/>
      <c r="X101" s="344">
        <v>247292.5</v>
      </c>
      <c r="Y101" s="344">
        <v>9000</v>
      </c>
      <c r="Z101" s="345">
        <v>339374.5</v>
      </c>
      <c r="AA101" s="340"/>
      <c r="AB101" s="340"/>
      <c r="AC101" s="345">
        <v>171260.36</v>
      </c>
      <c r="AD101" s="345">
        <v>26467.14</v>
      </c>
      <c r="AE101" s="340"/>
      <c r="AF101" s="340"/>
      <c r="AG101" s="340"/>
      <c r="AH101" s="262">
        <f t="shared" si="7"/>
        <v>612859.81999999995</v>
      </c>
      <c r="AI101" s="263">
        <f t="shared" si="8"/>
        <v>37200</v>
      </c>
      <c r="AJ101" s="286">
        <f t="shared" si="9"/>
        <v>575659.81999999995</v>
      </c>
      <c r="AK101" s="282">
        <f t="shared" si="10"/>
        <v>305586.02</v>
      </c>
      <c r="AL101" s="289">
        <f t="shared" si="11"/>
        <v>537102</v>
      </c>
      <c r="AM101" s="286">
        <f t="shared" si="12"/>
        <v>-231515.97999999998</v>
      </c>
    </row>
    <row r="102" spans="1:39" ht="15" thickBot="1" x14ac:dyDescent="0.25">
      <c r="A102" s="252" t="s">
        <v>316</v>
      </c>
      <c r="B102" s="252" t="s">
        <v>45</v>
      </c>
      <c r="C102" s="290">
        <v>2709</v>
      </c>
      <c r="D102" s="291" t="s">
        <v>903</v>
      </c>
      <c r="E102" s="336" t="s">
        <v>2681</v>
      </c>
      <c r="F102" s="341">
        <v>285357.64</v>
      </c>
      <c r="G102" s="337"/>
      <c r="H102" s="341">
        <v>65438.59</v>
      </c>
      <c r="I102" s="336"/>
      <c r="J102" s="342">
        <v>489681.8</v>
      </c>
      <c r="K102" s="342">
        <v>226522.16</v>
      </c>
      <c r="L102" s="343">
        <v>0</v>
      </c>
      <c r="M102" s="343">
        <v>45000</v>
      </c>
      <c r="N102" s="338"/>
      <c r="O102" s="338"/>
      <c r="P102" s="336"/>
      <c r="Q102" s="336"/>
      <c r="R102" s="342">
        <v>-2304.1799999999998</v>
      </c>
      <c r="S102" s="342">
        <v>2046781.46</v>
      </c>
      <c r="T102" s="344">
        <v>21670.77</v>
      </c>
      <c r="U102" s="339"/>
      <c r="V102" s="339"/>
      <c r="W102" s="339"/>
      <c r="X102" s="344">
        <v>217350</v>
      </c>
      <c r="Y102" s="344">
        <v>7500</v>
      </c>
      <c r="Z102" s="345">
        <v>258608</v>
      </c>
      <c r="AA102" s="340"/>
      <c r="AB102" s="340"/>
      <c r="AC102" s="345">
        <v>90620.26</v>
      </c>
      <c r="AD102" s="345">
        <v>31990.1</v>
      </c>
      <c r="AE102" s="340"/>
      <c r="AF102" s="340"/>
      <c r="AG102" s="340"/>
      <c r="AH102" s="262">
        <f t="shared" si="7"/>
        <v>350796.23</v>
      </c>
      <c r="AI102" s="263">
        <f t="shared" si="8"/>
        <v>45000</v>
      </c>
      <c r="AJ102" s="286">
        <f t="shared" si="9"/>
        <v>305796.23</v>
      </c>
      <c r="AK102" s="282">
        <f t="shared" si="10"/>
        <v>246520.77</v>
      </c>
      <c r="AL102" s="289">
        <f t="shared" si="11"/>
        <v>381218.36</v>
      </c>
      <c r="AM102" s="286">
        <f t="shared" si="12"/>
        <v>-134697.59</v>
      </c>
    </row>
    <row r="103" spans="1:39" ht="15" thickBot="1" x14ac:dyDescent="0.25">
      <c r="A103" s="252" t="s">
        <v>316</v>
      </c>
      <c r="B103" s="252" t="s">
        <v>45</v>
      </c>
      <c r="C103" s="290">
        <v>3276</v>
      </c>
      <c r="D103" s="291" t="s">
        <v>904</v>
      </c>
      <c r="E103" s="336" t="s">
        <v>2682</v>
      </c>
      <c r="F103" s="341">
        <v>254579.57</v>
      </c>
      <c r="G103" s="341">
        <v>5386</v>
      </c>
      <c r="H103" s="341">
        <v>56593.93</v>
      </c>
      <c r="I103" s="336"/>
      <c r="J103" s="342">
        <v>753911.9</v>
      </c>
      <c r="K103" s="342">
        <v>269051.03999999998</v>
      </c>
      <c r="L103" s="338"/>
      <c r="M103" s="343">
        <v>60500</v>
      </c>
      <c r="N103" s="338"/>
      <c r="O103" s="338"/>
      <c r="P103" s="336"/>
      <c r="Q103" s="336"/>
      <c r="R103" s="336"/>
      <c r="S103" s="342">
        <v>3243756.17</v>
      </c>
      <c r="T103" s="344">
        <v>39253.26</v>
      </c>
      <c r="U103" s="339"/>
      <c r="V103" s="339"/>
      <c r="W103" s="339"/>
      <c r="X103" s="344">
        <v>140738.5</v>
      </c>
      <c r="Y103" s="339"/>
      <c r="Z103" s="345">
        <v>273041.5</v>
      </c>
      <c r="AA103" s="340"/>
      <c r="AB103" s="340"/>
      <c r="AC103" s="345">
        <v>82066.8</v>
      </c>
      <c r="AD103" s="345">
        <v>44557.02</v>
      </c>
      <c r="AE103" s="340"/>
      <c r="AF103" s="340"/>
      <c r="AG103" s="340"/>
      <c r="AH103" s="262">
        <f t="shared" si="7"/>
        <v>316559.5</v>
      </c>
      <c r="AI103" s="263">
        <f t="shared" si="8"/>
        <v>60500</v>
      </c>
      <c r="AJ103" s="286">
        <f t="shared" si="9"/>
        <v>256059.5</v>
      </c>
      <c r="AK103" s="282">
        <f t="shared" si="10"/>
        <v>179991.76</v>
      </c>
      <c r="AL103" s="289">
        <f t="shared" si="11"/>
        <v>399665.32</v>
      </c>
      <c r="AM103" s="286">
        <f t="shared" si="12"/>
        <v>-219673.56</v>
      </c>
    </row>
    <row r="104" spans="1:39" ht="15" thickBot="1" x14ac:dyDescent="0.25">
      <c r="A104" s="252" t="s">
        <v>316</v>
      </c>
      <c r="B104" s="252" t="s">
        <v>45</v>
      </c>
      <c r="C104" s="290">
        <v>1694</v>
      </c>
      <c r="D104" s="291" t="s">
        <v>905</v>
      </c>
      <c r="E104" s="336" t="s">
        <v>2683</v>
      </c>
      <c r="F104" s="341">
        <v>180453.82</v>
      </c>
      <c r="G104" s="337"/>
      <c r="H104" s="341">
        <v>42653.46</v>
      </c>
      <c r="I104" s="336"/>
      <c r="J104" s="342">
        <v>308678.18</v>
      </c>
      <c r="K104" s="342">
        <v>109950.52</v>
      </c>
      <c r="L104" s="343">
        <v>3000</v>
      </c>
      <c r="M104" s="343">
        <v>40250</v>
      </c>
      <c r="N104" s="343">
        <v>21600</v>
      </c>
      <c r="O104" s="343">
        <v>224</v>
      </c>
      <c r="P104" s="336"/>
      <c r="Q104" s="336"/>
      <c r="R104" s="336"/>
      <c r="S104" s="342">
        <v>2614880.33</v>
      </c>
      <c r="T104" s="344">
        <v>59528.5</v>
      </c>
      <c r="U104" s="339"/>
      <c r="V104" s="339"/>
      <c r="W104" s="339"/>
      <c r="X104" s="344">
        <v>140931</v>
      </c>
      <c r="Y104" s="339"/>
      <c r="Z104" s="345">
        <v>177171</v>
      </c>
      <c r="AA104" s="340"/>
      <c r="AB104" s="340"/>
      <c r="AC104" s="345">
        <v>81422.64</v>
      </c>
      <c r="AD104" s="345">
        <v>33100.75</v>
      </c>
      <c r="AE104" s="340"/>
      <c r="AF104" s="340"/>
      <c r="AG104" s="340"/>
      <c r="AH104" s="262">
        <f t="shared" si="7"/>
        <v>223107.28</v>
      </c>
      <c r="AI104" s="263">
        <f t="shared" si="8"/>
        <v>65074</v>
      </c>
      <c r="AJ104" s="286">
        <f t="shared" si="9"/>
        <v>158033.28</v>
      </c>
      <c r="AK104" s="282">
        <f t="shared" si="10"/>
        <v>200459.5</v>
      </c>
      <c r="AL104" s="289">
        <f t="shared" si="11"/>
        <v>291694.39</v>
      </c>
      <c r="AM104" s="286">
        <f t="shared" si="12"/>
        <v>-91234.890000000014</v>
      </c>
    </row>
    <row r="105" spans="1:39" ht="15" thickBot="1" x14ac:dyDescent="0.25">
      <c r="A105" s="252" t="s">
        <v>316</v>
      </c>
      <c r="B105" s="252" t="s">
        <v>45</v>
      </c>
      <c r="C105" s="290">
        <v>2072</v>
      </c>
      <c r="D105" s="291" t="s">
        <v>906</v>
      </c>
      <c r="E105" s="336" t="s">
        <v>2778</v>
      </c>
      <c r="F105" s="341">
        <v>199367.81</v>
      </c>
      <c r="G105" s="337"/>
      <c r="H105" s="341">
        <v>19014.68</v>
      </c>
      <c r="I105" s="336"/>
      <c r="J105" s="342">
        <v>466404.26</v>
      </c>
      <c r="K105" s="342">
        <v>239862.71</v>
      </c>
      <c r="L105" s="343">
        <v>0</v>
      </c>
      <c r="M105" s="343">
        <v>37126.71</v>
      </c>
      <c r="N105" s="343">
        <v>37000</v>
      </c>
      <c r="O105" s="338"/>
      <c r="P105" s="336"/>
      <c r="Q105" s="336"/>
      <c r="R105" s="336"/>
      <c r="S105" s="342">
        <v>1695120.4</v>
      </c>
      <c r="T105" s="344">
        <v>23498.42</v>
      </c>
      <c r="U105" s="339"/>
      <c r="V105" s="339"/>
      <c r="W105" s="339"/>
      <c r="X105" s="344">
        <v>236306</v>
      </c>
      <c r="Y105" s="339"/>
      <c r="Z105" s="345">
        <v>297226</v>
      </c>
      <c r="AA105" s="340"/>
      <c r="AB105" s="340"/>
      <c r="AC105" s="345">
        <v>67008.58</v>
      </c>
      <c r="AD105" s="345">
        <v>38592.269999999997</v>
      </c>
      <c r="AE105" s="340"/>
      <c r="AF105" s="340"/>
      <c r="AG105" s="340"/>
      <c r="AH105" s="262">
        <f t="shared" si="7"/>
        <v>218382.49</v>
      </c>
      <c r="AI105" s="263">
        <f t="shared" si="8"/>
        <v>74126.709999999992</v>
      </c>
      <c r="AJ105" s="286">
        <f t="shared" si="9"/>
        <v>144255.78</v>
      </c>
      <c r="AK105" s="282">
        <f t="shared" si="10"/>
        <v>259804.41999999998</v>
      </c>
      <c r="AL105" s="289">
        <f t="shared" si="11"/>
        <v>402826.85000000003</v>
      </c>
      <c r="AM105" s="286">
        <f t="shared" si="12"/>
        <v>-143022.43000000005</v>
      </c>
    </row>
    <row r="106" spans="1:39" ht="15" thickBot="1" x14ac:dyDescent="0.25">
      <c r="A106" s="252" t="s">
        <v>35</v>
      </c>
      <c r="B106" s="252" t="s">
        <v>36</v>
      </c>
      <c r="C106" s="290">
        <v>2599</v>
      </c>
      <c r="D106" s="291" t="s">
        <v>907</v>
      </c>
      <c r="E106" s="336" t="s">
        <v>2684</v>
      </c>
      <c r="F106" s="341">
        <v>489556.19</v>
      </c>
      <c r="G106" s="341">
        <v>36600</v>
      </c>
      <c r="H106" s="341">
        <v>34263.440000000002</v>
      </c>
      <c r="I106" s="336"/>
      <c r="J106" s="342">
        <v>659636.27</v>
      </c>
      <c r="K106" s="342">
        <v>236726.04</v>
      </c>
      <c r="L106" s="343">
        <v>4500</v>
      </c>
      <c r="M106" s="343">
        <v>76240</v>
      </c>
      <c r="N106" s="343">
        <v>4</v>
      </c>
      <c r="O106" s="343">
        <v>462.36</v>
      </c>
      <c r="P106" s="336"/>
      <c r="Q106" s="336"/>
      <c r="R106" s="336"/>
      <c r="S106" s="342">
        <v>1187793.3799999999</v>
      </c>
      <c r="T106" s="344">
        <v>377484.23</v>
      </c>
      <c r="U106" s="339"/>
      <c r="V106" s="339"/>
      <c r="W106" s="339"/>
      <c r="X106" s="344">
        <v>176060</v>
      </c>
      <c r="Y106" s="344">
        <v>36600</v>
      </c>
      <c r="Z106" s="345">
        <v>275240</v>
      </c>
      <c r="AA106" s="340"/>
      <c r="AB106" s="340"/>
      <c r="AC106" s="345">
        <v>104245.46</v>
      </c>
      <c r="AD106" s="345">
        <v>38580.639999999999</v>
      </c>
      <c r="AE106" s="340"/>
      <c r="AF106" s="340"/>
      <c r="AG106" s="340"/>
      <c r="AH106" s="262">
        <f t="shared" si="7"/>
        <v>560419.62999999989</v>
      </c>
      <c r="AI106" s="263">
        <f t="shared" si="8"/>
        <v>81206.36</v>
      </c>
      <c r="AJ106" s="286">
        <f t="shared" si="9"/>
        <v>479213.2699999999</v>
      </c>
      <c r="AK106" s="282">
        <f t="shared" si="10"/>
        <v>590144.23</v>
      </c>
      <c r="AL106" s="289">
        <f t="shared" si="11"/>
        <v>418066.10000000003</v>
      </c>
      <c r="AM106" s="286">
        <f t="shared" si="12"/>
        <v>172078.12999999995</v>
      </c>
    </row>
    <row r="107" spans="1:39" ht="15" thickBot="1" x14ac:dyDescent="0.25">
      <c r="A107" s="252" t="s">
        <v>35</v>
      </c>
      <c r="B107" s="252" t="s">
        <v>36</v>
      </c>
      <c r="C107" s="290">
        <v>7351</v>
      </c>
      <c r="D107" s="291" t="s">
        <v>908</v>
      </c>
      <c r="E107" s="336" t="s">
        <v>2685</v>
      </c>
      <c r="F107" s="341">
        <v>861540.38</v>
      </c>
      <c r="G107" s="341">
        <v>178880</v>
      </c>
      <c r="H107" s="341">
        <v>147570.14000000001</v>
      </c>
      <c r="I107" s="336"/>
      <c r="J107" s="342">
        <v>-1639882.15</v>
      </c>
      <c r="K107" s="342">
        <v>1086314.98</v>
      </c>
      <c r="L107" s="343">
        <v>75275</v>
      </c>
      <c r="M107" s="343">
        <v>138060</v>
      </c>
      <c r="N107" s="338"/>
      <c r="O107" s="343">
        <v>3172.58</v>
      </c>
      <c r="P107" s="336"/>
      <c r="Q107" s="336"/>
      <c r="R107" s="342">
        <v>60000</v>
      </c>
      <c r="S107" s="342">
        <v>4005245.62</v>
      </c>
      <c r="T107" s="344">
        <v>910997.39</v>
      </c>
      <c r="U107" s="339"/>
      <c r="V107" s="339"/>
      <c r="W107" s="339"/>
      <c r="X107" s="344">
        <v>251000</v>
      </c>
      <c r="Y107" s="344">
        <v>70200</v>
      </c>
      <c r="Z107" s="345">
        <v>461998</v>
      </c>
      <c r="AA107" s="340"/>
      <c r="AB107" s="340"/>
      <c r="AC107" s="345">
        <v>443059.94</v>
      </c>
      <c r="AD107" s="345">
        <v>55993.62</v>
      </c>
      <c r="AE107" s="340"/>
      <c r="AF107" s="340"/>
      <c r="AG107" s="340"/>
      <c r="AH107" s="262">
        <f t="shared" si="7"/>
        <v>1187990.52</v>
      </c>
      <c r="AI107" s="263">
        <f t="shared" si="8"/>
        <v>216507.58</v>
      </c>
      <c r="AJ107" s="286">
        <f t="shared" si="9"/>
        <v>971482.94000000006</v>
      </c>
      <c r="AK107" s="282">
        <f t="shared" si="10"/>
        <v>1232197.3900000001</v>
      </c>
      <c r="AL107" s="289">
        <f t="shared" si="11"/>
        <v>961051.55999999994</v>
      </c>
      <c r="AM107" s="286">
        <f t="shared" si="12"/>
        <v>271145.83000000019</v>
      </c>
    </row>
    <row r="108" spans="1:39" ht="15" thickBot="1" x14ac:dyDescent="0.25">
      <c r="A108" s="252" t="s">
        <v>35</v>
      </c>
      <c r="B108" s="252" t="s">
        <v>36</v>
      </c>
      <c r="C108" s="290">
        <v>6204</v>
      </c>
      <c r="D108" s="291" t="s">
        <v>909</v>
      </c>
      <c r="E108" s="336" t="s">
        <v>2686</v>
      </c>
      <c r="F108" s="341">
        <v>447034.21</v>
      </c>
      <c r="G108" s="341">
        <v>68700</v>
      </c>
      <c r="H108" s="341">
        <v>58156.35</v>
      </c>
      <c r="I108" s="336"/>
      <c r="J108" s="342">
        <v>959871.9</v>
      </c>
      <c r="K108" s="342">
        <v>1389742.69</v>
      </c>
      <c r="L108" s="343">
        <v>945</v>
      </c>
      <c r="M108" s="343">
        <v>48400</v>
      </c>
      <c r="N108" s="338"/>
      <c r="O108" s="343">
        <v>1374.16</v>
      </c>
      <c r="P108" s="336"/>
      <c r="Q108" s="336"/>
      <c r="R108" s="342">
        <v>-3295.5</v>
      </c>
      <c r="S108" s="342">
        <v>2324775.44</v>
      </c>
      <c r="T108" s="344">
        <v>849467.01</v>
      </c>
      <c r="U108" s="339"/>
      <c r="V108" s="339"/>
      <c r="W108" s="339"/>
      <c r="X108" s="344">
        <v>370940</v>
      </c>
      <c r="Y108" s="344">
        <v>57300</v>
      </c>
      <c r="Z108" s="345">
        <v>603820</v>
      </c>
      <c r="AA108" s="340"/>
      <c r="AB108" s="340"/>
      <c r="AC108" s="345">
        <v>166494.15</v>
      </c>
      <c r="AD108" s="345">
        <v>88661.24</v>
      </c>
      <c r="AE108" s="340"/>
      <c r="AF108" s="340"/>
      <c r="AG108" s="340"/>
      <c r="AH108" s="262">
        <f t="shared" si="7"/>
        <v>573890.56000000006</v>
      </c>
      <c r="AI108" s="263">
        <f t="shared" si="8"/>
        <v>50719.16</v>
      </c>
      <c r="AJ108" s="286">
        <f t="shared" si="9"/>
        <v>523171.4</v>
      </c>
      <c r="AK108" s="282">
        <f t="shared" si="10"/>
        <v>1277707.01</v>
      </c>
      <c r="AL108" s="289">
        <f t="shared" si="11"/>
        <v>858975.39</v>
      </c>
      <c r="AM108" s="286">
        <f t="shared" si="12"/>
        <v>418731.62</v>
      </c>
    </row>
    <row r="109" spans="1:39" ht="15" thickBot="1" x14ac:dyDescent="0.25">
      <c r="A109" s="252" t="s">
        <v>35</v>
      </c>
      <c r="B109" s="252" t="s">
        <v>36</v>
      </c>
      <c r="C109" s="290">
        <v>5587</v>
      </c>
      <c r="D109" s="291" t="s">
        <v>910</v>
      </c>
      <c r="E109" s="336" t="s">
        <v>2687</v>
      </c>
      <c r="F109" s="341">
        <v>658900.30000000005</v>
      </c>
      <c r="G109" s="341">
        <v>26400</v>
      </c>
      <c r="H109" s="341">
        <v>95371.56</v>
      </c>
      <c r="I109" s="336"/>
      <c r="J109" s="342">
        <v>715880.8</v>
      </c>
      <c r="K109" s="342">
        <v>316335.96999999997</v>
      </c>
      <c r="L109" s="343">
        <v>9370</v>
      </c>
      <c r="M109" s="343">
        <v>70441.5</v>
      </c>
      <c r="N109" s="343">
        <v>20400</v>
      </c>
      <c r="O109" s="343">
        <v>175.08</v>
      </c>
      <c r="P109" s="336"/>
      <c r="Q109" s="336"/>
      <c r="R109" s="336"/>
      <c r="S109" s="342">
        <v>2600171.63</v>
      </c>
      <c r="T109" s="344">
        <v>697699.49</v>
      </c>
      <c r="U109" s="339"/>
      <c r="V109" s="339"/>
      <c r="W109" s="339"/>
      <c r="X109" s="344">
        <v>223780</v>
      </c>
      <c r="Y109" s="339"/>
      <c r="Z109" s="345">
        <v>387468</v>
      </c>
      <c r="AA109" s="340"/>
      <c r="AB109" s="340"/>
      <c r="AC109" s="345">
        <v>179365.85</v>
      </c>
      <c r="AD109" s="345">
        <v>61385.64</v>
      </c>
      <c r="AE109" s="340"/>
      <c r="AF109" s="340"/>
      <c r="AG109" s="340"/>
      <c r="AH109" s="262">
        <f t="shared" si="7"/>
        <v>780671.8600000001</v>
      </c>
      <c r="AI109" s="263">
        <f t="shared" si="8"/>
        <v>100386.58</v>
      </c>
      <c r="AJ109" s="286">
        <f t="shared" si="9"/>
        <v>680285.28000000014</v>
      </c>
      <c r="AK109" s="282">
        <f t="shared" si="10"/>
        <v>921479.49</v>
      </c>
      <c r="AL109" s="289">
        <f t="shared" si="11"/>
        <v>628219.49</v>
      </c>
      <c r="AM109" s="286">
        <f t="shared" si="12"/>
        <v>293260</v>
      </c>
    </row>
    <row r="110" spans="1:39" ht="15" thickBot="1" x14ac:dyDescent="0.25">
      <c r="A110" s="252" t="s">
        <v>321</v>
      </c>
      <c r="B110" s="252" t="s">
        <v>46</v>
      </c>
      <c r="C110" s="290">
        <v>3439</v>
      </c>
      <c r="D110" s="291" t="s">
        <v>911</v>
      </c>
      <c r="E110" s="336" t="s">
        <v>2688</v>
      </c>
      <c r="F110" s="341">
        <v>248892.12</v>
      </c>
      <c r="G110" s="341">
        <v>118877.5</v>
      </c>
      <c r="H110" s="341">
        <v>64189.93</v>
      </c>
      <c r="I110" s="336"/>
      <c r="J110" s="342">
        <v>25666.75</v>
      </c>
      <c r="K110" s="342">
        <v>185418.83</v>
      </c>
      <c r="L110" s="343">
        <v>190000</v>
      </c>
      <c r="M110" s="343">
        <v>38217.01</v>
      </c>
      <c r="N110" s="343">
        <v>21020</v>
      </c>
      <c r="O110" s="338"/>
      <c r="P110" s="336"/>
      <c r="Q110" s="336"/>
      <c r="R110" s="342">
        <v>-29707.79</v>
      </c>
      <c r="S110" s="342">
        <v>961037.76</v>
      </c>
      <c r="T110" s="344">
        <v>77647.22</v>
      </c>
      <c r="U110" s="339"/>
      <c r="V110" s="339"/>
      <c r="W110" s="339"/>
      <c r="X110" s="344">
        <v>123847.5</v>
      </c>
      <c r="Y110" s="344">
        <v>18618.12</v>
      </c>
      <c r="Z110" s="345">
        <v>265227.5</v>
      </c>
      <c r="AA110" s="340"/>
      <c r="AB110" s="340"/>
      <c r="AC110" s="345">
        <v>458504.41</v>
      </c>
      <c r="AD110" s="345">
        <v>17853.939999999999</v>
      </c>
      <c r="AE110" s="340"/>
      <c r="AF110" s="340"/>
      <c r="AG110" s="340"/>
      <c r="AH110" s="262">
        <f t="shared" si="7"/>
        <v>431959.55</v>
      </c>
      <c r="AI110" s="263">
        <f t="shared" si="8"/>
        <v>249237.01</v>
      </c>
      <c r="AJ110" s="286">
        <f t="shared" si="9"/>
        <v>182722.53999999998</v>
      </c>
      <c r="AK110" s="282">
        <f t="shared" si="10"/>
        <v>220112.84</v>
      </c>
      <c r="AL110" s="289">
        <f t="shared" si="11"/>
        <v>741585.84999999986</v>
      </c>
      <c r="AM110" s="286">
        <f t="shared" si="12"/>
        <v>-521473.00999999989</v>
      </c>
    </row>
    <row r="111" spans="1:39" ht="15" thickBot="1" x14ac:dyDescent="0.25">
      <c r="A111" s="252" t="s">
        <v>321</v>
      </c>
      <c r="B111" s="252" t="s">
        <v>46</v>
      </c>
      <c r="C111" s="290">
        <v>2930</v>
      </c>
      <c r="D111" s="291" t="s">
        <v>912</v>
      </c>
      <c r="E111" s="336" t="s">
        <v>2689</v>
      </c>
      <c r="F111" s="341">
        <v>243926.82</v>
      </c>
      <c r="G111" s="341">
        <v>11630</v>
      </c>
      <c r="H111" s="341">
        <v>144703.54999999999</v>
      </c>
      <c r="I111" s="336"/>
      <c r="J111" s="342">
        <v>2</v>
      </c>
      <c r="K111" s="342">
        <v>330740.23</v>
      </c>
      <c r="L111" s="343">
        <v>0</v>
      </c>
      <c r="M111" s="343">
        <v>34261.43</v>
      </c>
      <c r="N111" s="343">
        <v>13830</v>
      </c>
      <c r="O111" s="338"/>
      <c r="P111" s="342">
        <v>250820</v>
      </c>
      <c r="Q111" s="336"/>
      <c r="R111" s="336"/>
      <c r="S111" s="342">
        <v>852668.5</v>
      </c>
      <c r="T111" s="344">
        <v>47894.29</v>
      </c>
      <c r="U111" s="339"/>
      <c r="V111" s="339"/>
      <c r="W111" s="339"/>
      <c r="X111" s="344">
        <v>259885.5</v>
      </c>
      <c r="Y111" s="344">
        <v>18771.43</v>
      </c>
      <c r="Z111" s="345">
        <v>330405.5</v>
      </c>
      <c r="AA111" s="340"/>
      <c r="AB111" s="340"/>
      <c r="AC111" s="345">
        <v>83701.16</v>
      </c>
      <c r="AD111" s="345">
        <v>10765.26</v>
      </c>
      <c r="AE111" s="340"/>
      <c r="AF111" s="340"/>
      <c r="AG111" s="340"/>
      <c r="AH111" s="262">
        <f t="shared" si="7"/>
        <v>400260.37</v>
      </c>
      <c r="AI111" s="263">
        <f t="shared" si="8"/>
        <v>48091.43</v>
      </c>
      <c r="AJ111" s="286">
        <f t="shared" si="9"/>
        <v>352168.94</v>
      </c>
      <c r="AK111" s="282">
        <f t="shared" si="10"/>
        <v>326551.21999999997</v>
      </c>
      <c r="AL111" s="289">
        <f t="shared" si="11"/>
        <v>424871.92000000004</v>
      </c>
      <c r="AM111" s="286">
        <f t="shared" si="12"/>
        <v>-98320.70000000007</v>
      </c>
    </row>
    <row r="112" spans="1:39" ht="15" thickBot="1" x14ac:dyDescent="0.25">
      <c r="A112" s="252" t="s">
        <v>321</v>
      </c>
      <c r="B112" s="252" t="s">
        <v>46</v>
      </c>
      <c r="C112" s="290">
        <v>1981</v>
      </c>
      <c r="D112" s="291" t="s">
        <v>913</v>
      </c>
      <c r="E112" s="336" t="s">
        <v>2690</v>
      </c>
      <c r="F112" s="341">
        <v>291373.19</v>
      </c>
      <c r="G112" s="341">
        <v>114927.5</v>
      </c>
      <c r="H112" s="341">
        <v>119737.04</v>
      </c>
      <c r="I112" s="336"/>
      <c r="J112" s="342">
        <v>587919.48</v>
      </c>
      <c r="K112" s="342">
        <v>120766.43</v>
      </c>
      <c r="L112" s="343">
        <v>0</v>
      </c>
      <c r="M112" s="343">
        <v>26105.3</v>
      </c>
      <c r="N112" s="343">
        <v>3130</v>
      </c>
      <c r="O112" s="338"/>
      <c r="P112" s="342">
        <v>202100</v>
      </c>
      <c r="Q112" s="336"/>
      <c r="R112" s="342">
        <v>25</v>
      </c>
      <c r="S112" s="342">
        <v>1993338.97</v>
      </c>
      <c r="T112" s="344">
        <v>152563.01999999999</v>
      </c>
      <c r="U112" s="339"/>
      <c r="V112" s="339"/>
      <c r="W112" s="339"/>
      <c r="X112" s="344">
        <v>263886</v>
      </c>
      <c r="Y112" s="344">
        <v>13826.17</v>
      </c>
      <c r="Z112" s="345">
        <v>323106</v>
      </c>
      <c r="AA112" s="340"/>
      <c r="AB112" s="340"/>
      <c r="AC112" s="345">
        <v>91234.43</v>
      </c>
      <c r="AD112" s="345">
        <v>20403.919999999998</v>
      </c>
      <c r="AE112" s="340"/>
      <c r="AF112" s="340"/>
      <c r="AG112" s="340"/>
      <c r="AH112" s="262">
        <f t="shared" si="7"/>
        <v>526037.73</v>
      </c>
      <c r="AI112" s="263">
        <f t="shared" si="8"/>
        <v>29235.3</v>
      </c>
      <c r="AJ112" s="286">
        <f t="shared" si="9"/>
        <v>496802.43</v>
      </c>
      <c r="AK112" s="282">
        <f t="shared" si="10"/>
        <v>430275.19</v>
      </c>
      <c r="AL112" s="289">
        <f t="shared" si="11"/>
        <v>434744.35</v>
      </c>
      <c r="AM112" s="286">
        <f t="shared" si="12"/>
        <v>-4469.1599999999744</v>
      </c>
    </row>
    <row r="113" spans="1:39" ht="15" thickBot="1" x14ac:dyDescent="0.25">
      <c r="A113" s="252" t="s">
        <v>321</v>
      </c>
      <c r="B113" s="252" t="s">
        <v>46</v>
      </c>
      <c r="C113" s="290">
        <v>1907</v>
      </c>
      <c r="D113" s="291" t="s">
        <v>914</v>
      </c>
      <c r="E113" s="336" t="s">
        <v>2691</v>
      </c>
      <c r="F113" s="341">
        <v>327958.05</v>
      </c>
      <c r="G113" s="341">
        <v>145062.5</v>
      </c>
      <c r="H113" s="341">
        <v>173379.21</v>
      </c>
      <c r="I113" s="336"/>
      <c r="J113" s="342">
        <v>5</v>
      </c>
      <c r="K113" s="342">
        <v>142780.6</v>
      </c>
      <c r="L113" s="343">
        <v>0</v>
      </c>
      <c r="M113" s="343">
        <v>34263.86</v>
      </c>
      <c r="N113" s="343">
        <v>18980</v>
      </c>
      <c r="O113" s="338"/>
      <c r="P113" s="342">
        <v>86826</v>
      </c>
      <c r="Q113" s="336"/>
      <c r="R113" s="342">
        <v>-8600</v>
      </c>
      <c r="S113" s="342">
        <v>3276385.87</v>
      </c>
      <c r="T113" s="344">
        <v>48009.4</v>
      </c>
      <c r="U113" s="339"/>
      <c r="V113" s="339"/>
      <c r="W113" s="339"/>
      <c r="X113" s="344">
        <v>155547</v>
      </c>
      <c r="Y113" s="344">
        <v>13584</v>
      </c>
      <c r="Z113" s="345">
        <v>266687</v>
      </c>
      <c r="AA113" s="340"/>
      <c r="AB113" s="340"/>
      <c r="AC113" s="345">
        <v>76204.7</v>
      </c>
      <c r="AD113" s="345">
        <v>6438.8</v>
      </c>
      <c r="AE113" s="340"/>
      <c r="AF113" s="340"/>
      <c r="AG113" s="340"/>
      <c r="AH113" s="262">
        <f t="shared" si="7"/>
        <v>646399.76</v>
      </c>
      <c r="AI113" s="263">
        <f t="shared" si="8"/>
        <v>53243.86</v>
      </c>
      <c r="AJ113" s="286">
        <f t="shared" si="9"/>
        <v>593155.9</v>
      </c>
      <c r="AK113" s="282">
        <f t="shared" si="10"/>
        <v>217140.4</v>
      </c>
      <c r="AL113" s="289">
        <f t="shared" si="11"/>
        <v>349330.5</v>
      </c>
      <c r="AM113" s="286">
        <f t="shared" si="12"/>
        <v>-132190.1</v>
      </c>
    </row>
    <row r="114" spans="1:39" ht="15" thickBot="1" x14ac:dyDescent="0.25">
      <c r="A114" s="252" t="s">
        <v>321</v>
      </c>
      <c r="B114" s="252" t="s">
        <v>46</v>
      </c>
      <c r="C114" s="290">
        <v>3127</v>
      </c>
      <c r="D114" s="291" t="s">
        <v>915</v>
      </c>
      <c r="E114" s="336" t="s">
        <v>2692</v>
      </c>
      <c r="F114" s="341">
        <v>210920.95</v>
      </c>
      <c r="G114" s="341">
        <v>8972.5</v>
      </c>
      <c r="H114" s="341">
        <v>286418.32</v>
      </c>
      <c r="I114" s="336"/>
      <c r="J114" s="342">
        <v>749345.76</v>
      </c>
      <c r="K114" s="342">
        <v>680394.63</v>
      </c>
      <c r="L114" s="343">
        <v>0</v>
      </c>
      <c r="M114" s="343">
        <v>34513.08</v>
      </c>
      <c r="N114" s="338"/>
      <c r="O114" s="338"/>
      <c r="P114" s="342">
        <v>4500</v>
      </c>
      <c r="Q114" s="336"/>
      <c r="R114" s="336"/>
      <c r="S114" s="342">
        <v>3690825.96</v>
      </c>
      <c r="T114" s="344">
        <v>34877.82</v>
      </c>
      <c r="U114" s="339"/>
      <c r="V114" s="339"/>
      <c r="W114" s="339"/>
      <c r="X114" s="344">
        <v>255839.5</v>
      </c>
      <c r="Y114" s="344">
        <v>14574</v>
      </c>
      <c r="Z114" s="345">
        <v>344859.5</v>
      </c>
      <c r="AA114" s="340"/>
      <c r="AB114" s="340"/>
      <c r="AC114" s="345">
        <v>70147.31</v>
      </c>
      <c r="AD114" s="345">
        <v>56397.54</v>
      </c>
      <c r="AE114" s="340"/>
      <c r="AF114" s="340"/>
      <c r="AG114" s="345">
        <v>0.01</v>
      </c>
      <c r="AH114" s="262">
        <f t="shared" si="7"/>
        <v>506311.77</v>
      </c>
      <c r="AI114" s="263">
        <f t="shared" si="8"/>
        <v>34513.08</v>
      </c>
      <c r="AJ114" s="286">
        <f t="shared" si="9"/>
        <v>471798.69</v>
      </c>
      <c r="AK114" s="282">
        <f t="shared" si="10"/>
        <v>305291.32</v>
      </c>
      <c r="AL114" s="289">
        <f t="shared" si="11"/>
        <v>471404.36</v>
      </c>
      <c r="AM114" s="286">
        <f t="shared" si="12"/>
        <v>-166113.03999999998</v>
      </c>
    </row>
    <row r="115" spans="1:39" ht="15" thickBot="1" x14ac:dyDescent="0.25">
      <c r="A115" s="252" t="s">
        <v>321</v>
      </c>
      <c r="B115" s="252" t="s">
        <v>46</v>
      </c>
      <c r="C115" s="290">
        <v>2860</v>
      </c>
      <c r="D115" s="291" t="s">
        <v>916</v>
      </c>
      <c r="E115" s="336" t="s">
        <v>2693</v>
      </c>
      <c r="F115" s="341">
        <v>710600.15</v>
      </c>
      <c r="G115" s="341">
        <v>145467.5</v>
      </c>
      <c r="H115" s="341">
        <v>148870.72</v>
      </c>
      <c r="I115" s="336"/>
      <c r="J115" s="342">
        <v>132507.87</v>
      </c>
      <c r="K115" s="342">
        <v>273793.59000000003</v>
      </c>
      <c r="L115" s="338"/>
      <c r="M115" s="343">
        <v>30933.61</v>
      </c>
      <c r="N115" s="343">
        <v>3590</v>
      </c>
      <c r="O115" s="338"/>
      <c r="P115" s="342">
        <v>58850</v>
      </c>
      <c r="Q115" s="336"/>
      <c r="R115" s="336"/>
      <c r="S115" s="342">
        <v>1854865.59</v>
      </c>
      <c r="T115" s="344">
        <v>68954.559999999998</v>
      </c>
      <c r="U115" s="339"/>
      <c r="V115" s="339"/>
      <c r="W115" s="339"/>
      <c r="X115" s="344">
        <v>155746.5</v>
      </c>
      <c r="Y115" s="344">
        <v>14545.72</v>
      </c>
      <c r="Z115" s="345">
        <v>230751.5</v>
      </c>
      <c r="AA115" s="340"/>
      <c r="AB115" s="340"/>
      <c r="AC115" s="345">
        <v>93255.51</v>
      </c>
      <c r="AD115" s="345">
        <v>11947.06</v>
      </c>
      <c r="AE115" s="340"/>
      <c r="AF115" s="340"/>
      <c r="AG115" s="340"/>
      <c r="AH115" s="262">
        <f t="shared" si="7"/>
        <v>1004938.37</v>
      </c>
      <c r="AI115" s="263">
        <f t="shared" si="8"/>
        <v>34523.61</v>
      </c>
      <c r="AJ115" s="286">
        <f t="shared" si="9"/>
        <v>970414.76</v>
      </c>
      <c r="AK115" s="282">
        <f t="shared" si="10"/>
        <v>239246.78</v>
      </c>
      <c r="AL115" s="289">
        <f t="shared" si="11"/>
        <v>335954.07</v>
      </c>
      <c r="AM115" s="286">
        <f t="shared" si="12"/>
        <v>-96707.290000000008</v>
      </c>
    </row>
    <row r="116" spans="1:39" ht="15" thickBot="1" x14ac:dyDescent="0.25">
      <c r="A116" s="252" t="s">
        <v>321</v>
      </c>
      <c r="B116" s="252" t="s">
        <v>46</v>
      </c>
      <c r="C116" s="290">
        <v>3321</v>
      </c>
      <c r="D116" s="291" t="s">
        <v>917</v>
      </c>
      <c r="E116" s="336" t="s">
        <v>2694</v>
      </c>
      <c r="F116" s="341">
        <v>684416.66</v>
      </c>
      <c r="G116" s="341">
        <v>112735</v>
      </c>
      <c r="H116" s="341">
        <v>302935.34000000003</v>
      </c>
      <c r="I116" s="336"/>
      <c r="J116" s="342">
        <v>282392.65999999997</v>
      </c>
      <c r="K116" s="342">
        <v>862406.69</v>
      </c>
      <c r="L116" s="343">
        <v>0</v>
      </c>
      <c r="M116" s="343">
        <v>24171.3</v>
      </c>
      <c r="N116" s="343">
        <v>5000</v>
      </c>
      <c r="O116" s="338"/>
      <c r="P116" s="342">
        <v>289949.8</v>
      </c>
      <c r="Q116" s="336"/>
      <c r="R116" s="336"/>
      <c r="S116" s="342">
        <v>1808375.97</v>
      </c>
      <c r="T116" s="344">
        <v>67628.009999999995</v>
      </c>
      <c r="U116" s="344">
        <v>26500</v>
      </c>
      <c r="V116" s="339"/>
      <c r="W116" s="339"/>
      <c r="X116" s="344">
        <v>242182.5</v>
      </c>
      <c r="Y116" s="344">
        <v>11612</v>
      </c>
      <c r="Z116" s="345">
        <v>325322.5</v>
      </c>
      <c r="AA116" s="340"/>
      <c r="AB116" s="340"/>
      <c r="AC116" s="345">
        <v>95283.12</v>
      </c>
      <c r="AD116" s="345">
        <v>39319.379999999997</v>
      </c>
      <c r="AE116" s="340"/>
      <c r="AF116" s="340"/>
      <c r="AG116" s="340"/>
      <c r="AH116" s="262">
        <f t="shared" si="7"/>
        <v>1100087</v>
      </c>
      <c r="AI116" s="263">
        <f t="shared" si="8"/>
        <v>29171.3</v>
      </c>
      <c r="AJ116" s="286">
        <f t="shared" si="9"/>
        <v>1070915.7</v>
      </c>
      <c r="AK116" s="282">
        <f t="shared" si="10"/>
        <v>347922.51</v>
      </c>
      <c r="AL116" s="289">
        <f t="shared" si="11"/>
        <v>459925</v>
      </c>
      <c r="AM116" s="286">
        <f t="shared" si="12"/>
        <v>-112002.48999999999</v>
      </c>
    </row>
    <row r="117" spans="1:39" ht="15" thickBot="1" x14ac:dyDescent="0.25">
      <c r="A117" s="252" t="s">
        <v>321</v>
      </c>
      <c r="B117" s="252" t="s">
        <v>46</v>
      </c>
      <c r="C117" s="290">
        <v>3558</v>
      </c>
      <c r="D117" s="291" t="s">
        <v>918</v>
      </c>
      <c r="E117" s="336" t="s">
        <v>2695</v>
      </c>
      <c r="F117" s="341">
        <v>1209882.3600000001</v>
      </c>
      <c r="G117" s="341">
        <v>47997.5</v>
      </c>
      <c r="H117" s="341">
        <v>265104.73</v>
      </c>
      <c r="I117" s="336"/>
      <c r="J117" s="342">
        <v>314830.84999999998</v>
      </c>
      <c r="K117" s="342">
        <v>368726.34</v>
      </c>
      <c r="L117" s="343">
        <v>0</v>
      </c>
      <c r="M117" s="343">
        <v>34619.660000000003</v>
      </c>
      <c r="N117" s="343">
        <v>22890</v>
      </c>
      <c r="O117" s="338"/>
      <c r="P117" s="342">
        <v>257061</v>
      </c>
      <c r="Q117" s="336"/>
      <c r="R117" s="342">
        <v>6</v>
      </c>
      <c r="S117" s="342">
        <v>2329931.42</v>
      </c>
      <c r="T117" s="344">
        <v>108317.53</v>
      </c>
      <c r="U117" s="339"/>
      <c r="V117" s="339"/>
      <c r="W117" s="339"/>
      <c r="X117" s="344">
        <v>200882.5</v>
      </c>
      <c r="Y117" s="344">
        <v>18901.419999999998</v>
      </c>
      <c r="Z117" s="345">
        <v>276802.5</v>
      </c>
      <c r="AA117" s="340"/>
      <c r="AB117" s="340"/>
      <c r="AC117" s="345">
        <v>125098.09</v>
      </c>
      <c r="AD117" s="345">
        <v>34528.9</v>
      </c>
      <c r="AE117" s="340"/>
      <c r="AF117" s="340"/>
      <c r="AG117" s="340"/>
      <c r="AH117" s="262">
        <f t="shared" si="7"/>
        <v>1522984.59</v>
      </c>
      <c r="AI117" s="263">
        <f t="shared" si="8"/>
        <v>57509.66</v>
      </c>
      <c r="AJ117" s="286">
        <f t="shared" si="9"/>
        <v>1465474.9300000002</v>
      </c>
      <c r="AK117" s="282">
        <f t="shared" si="10"/>
        <v>328101.45</v>
      </c>
      <c r="AL117" s="289">
        <f t="shared" si="11"/>
        <v>436429.49</v>
      </c>
      <c r="AM117" s="286">
        <f t="shared" si="12"/>
        <v>-108328.03999999998</v>
      </c>
    </row>
    <row r="118" spans="1:39" ht="15" thickBot="1" x14ac:dyDescent="0.25">
      <c r="A118" s="252" t="s">
        <v>321</v>
      </c>
      <c r="B118" s="252" t="s">
        <v>46</v>
      </c>
      <c r="C118" s="290">
        <v>1774</v>
      </c>
      <c r="D118" s="291" t="s">
        <v>919</v>
      </c>
      <c r="E118" s="336" t="s">
        <v>2696</v>
      </c>
      <c r="F118" s="341">
        <v>17857</v>
      </c>
      <c r="G118" s="341">
        <v>9427.5</v>
      </c>
      <c r="H118" s="341">
        <v>45230.879999999997</v>
      </c>
      <c r="I118" s="336"/>
      <c r="J118" s="342">
        <v>1362093.8</v>
      </c>
      <c r="K118" s="342">
        <v>365818.05</v>
      </c>
      <c r="L118" s="343">
        <v>356000</v>
      </c>
      <c r="M118" s="343">
        <v>28281.73</v>
      </c>
      <c r="N118" s="343">
        <v>18420</v>
      </c>
      <c r="O118" s="338"/>
      <c r="P118" s="342">
        <v>83400</v>
      </c>
      <c r="Q118" s="336"/>
      <c r="R118" s="336"/>
      <c r="S118" s="342">
        <v>857017.52</v>
      </c>
      <c r="T118" s="344">
        <v>64239.53</v>
      </c>
      <c r="U118" s="344">
        <v>14000</v>
      </c>
      <c r="V118" s="339"/>
      <c r="W118" s="339"/>
      <c r="X118" s="344">
        <v>186900</v>
      </c>
      <c r="Y118" s="344">
        <v>18129.12</v>
      </c>
      <c r="Z118" s="345">
        <v>278632</v>
      </c>
      <c r="AA118" s="340"/>
      <c r="AB118" s="340"/>
      <c r="AC118" s="345">
        <v>81706.080000000002</v>
      </c>
      <c r="AD118" s="345">
        <v>33151.379999999997</v>
      </c>
      <c r="AE118" s="340"/>
      <c r="AF118" s="340"/>
      <c r="AG118" s="340"/>
      <c r="AH118" s="262">
        <f t="shared" si="7"/>
        <v>72515.38</v>
      </c>
      <c r="AI118" s="263">
        <f t="shared" si="8"/>
        <v>402701.73</v>
      </c>
      <c r="AJ118" s="286">
        <f t="shared" si="9"/>
        <v>-330186.34999999998</v>
      </c>
      <c r="AK118" s="282">
        <f t="shared" si="10"/>
        <v>283268.65000000002</v>
      </c>
      <c r="AL118" s="289">
        <f t="shared" si="11"/>
        <v>393489.46</v>
      </c>
      <c r="AM118" s="286">
        <f t="shared" si="12"/>
        <v>-110220.81</v>
      </c>
    </row>
    <row r="119" spans="1:39" ht="15" thickBot="1" x14ac:dyDescent="0.25">
      <c r="A119" s="252" t="s">
        <v>321</v>
      </c>
      <c r="B119" s="252" t="s">
        <v>46</v>
      </c>
      <c r="C119" s="290">
        <v>1942</v>
      </c>
      <c r="D119" s="291" t="s">
        <v>920</v>
      </c>
      <c r="E119" s="336" t="s">
        <v>2779</v>
      </c>
      <c r="F119" s="341">
        <v>78537.36</v>
      </c>
      <c r="G119" s="341">
        <v>13225</v>
      </c>
      <c r="H119" s="341">
        <v>163955.76999999999</v>
      </c>
      <c r="I119" s="336"/>
      <c r="J119" s="342">
        <v>846264.59</v>
      </c>
      <c r="K119" s="342">
        <v>96825.53</v>
      </c>
      <c r="L119" s="343">
        <v>133390</v>
      </c>
      <c r="M119" s="343">
        <v>26579.58</v>
      </c>
      <c r="N119" s="338"/>
      <c r="O119" s="338"/>
      <c r="P119" s="342">
        <v>70540</v>
      </c>
      <c r="Q119" s="336"/>
      <c r="R119" s="336"/>
      <c r="S119" s="342">
        <v>2768353.45</v>
      </c>
      <c r="T119" s="344">
        <v>41148.75</v>
      </c>
      <c r="U119" s="339"/>
      <c r="V119" s="339"/>
      <c r="W119" s="339"/>
      <c r="X119" s="344">
        <v>109557</v>
      </c>
      <c r="Y119" s="344">
        <v>16359.43</v>
      </c>
      <c r="Z119" s="345">
        <v>167557</v>
      </c>
      <c r="AA119" s="340"/>
      <c r="AB119" s="340"/>
      <c r="AC119" s="345">
        <v>75231.289999999994</v>
      </c>
      <c r="AD119" s="345">
        <v>30561.72</v>
      </c>
      <c r="AE119" s="340"/>
      <c r="AF119" s="340"/>
      <c r="AG119" s="340"/>
      <c r="AH119" s="262">
        <f t="shared" si="7"/>
        <v>255718.13</v>
      </c>
      <c r="AI119" s="263">
        <f t="shared" si="8"/>
        <v>159969.58000000002</v>
      </c>
      <c r="AJ119" s="286">
        <f t="shared" si="9"/>
        <v>95748.549999999988</v>
      </c>
      <c r="AK119" s="282">
        <f t="shared" si="10"/>
        <v>167065.18</v>
      </c>
      <c r="AL119" s="289">
        <f t="shared" si="11"/>
        <v>273350.01</v>
      </c>
      <c r="AM119" s="286">
        <f t="shared" si="12"/>
        <v>-106284.83000000002</v>
      </c>
    </row>
    <row r="120" spans="1:39" ht="15" thickBot="1" x14ac:dyDescent="0.25">
      <c r="A120" s="252" t="s">
        <v>321</v>
      </c>
      <c r="B120" s="252" t="s">
        <v>46</v>
      </c>
      <c r="C120" s="290">
        <v>2702</v>
      </c>
      <c r="D120" s="291" t="s">
        <v>921</v>
      </c>
      <c r="E120" s="336" t="s">
        <v>2780</v>
      </c>
      <c r="F120" s="341">
        <v>648471.39</v>
      </c>
      <c r="G120" s="341">
        <v>8767.5</v>
      </c>
      <c r="H120" s="341">
        <v>30422.42</v>
      </c>
      <c r="I120" s="336"/>
      <c r="J120" s="342">
        <v>327272.65000000002</v>
      </c>
      <c r="K120" s="342">
        <v>119911.54</v>
      </c>
      <c r="L120" s="343">
        <v>60000</v>
      </c>
      <c r="M120" s="343">
        <v>37274.080000000002</v>
      </c>
      <c r="N120" s="343">
        <v>5120</v>
      </c>
      <c r="O120" s="338"/>
      <c r="P120" s="336"/>
      <c r="Q120" s="336"/>
      <c r="R120" s="336"/>
      <c r="S120" s="342">
        <v>3313708.59</v>
      </c>
      <c r="T120" s="344">
        <v>41523.019999999997</v>
      </c>
      <c r="U120" s="339"/>
      <c r="V120" s="339"/>
      <c r="W120" s="339"/>
      <c r="X120" s="344">
        <v>361270</v>
      </c>
      <c r="Y120" s="344">
        <v>22127.46</v>
      </c>
      <c r="Z120" s="345">
        <v>400230</v>
      </c>
      <c r="AA120" s="340"/>
      <c r="AB120" s="340"/>
      <c r="AC120" s="345">
        <v>75196.240000000005</v>
      </c>
      <c r="AD120" s="345">
        <v>11138.68</v>
      </c>
      <c r="AE120" s="340"/>
      <c r="AF120" s="340"/>
      <c r="AG120" s="340"/>
      <c r="AH120" s="262">
        <f t="shared" si="7"/>
        <v>687661.31</v>
      </c>
      <c r="AI120" s="263">
        <f t="shared" si="8"/>
        <v>102394.08</v>
      </c>
      <c r="AJ120" s="286">
        <f t="shared" si="9"/>
        <v>585267.2300000001</v>
      </c>
      <c r="AK120" s="282">
        <f t="shared" si="10"/>
        <v>424920.48000000004</v>
      </c>
      <c r="AL120" s="289">
        <f t="shared" si="11"/>
        <v>486564.92</v>
      </c>
      <c r="AM120" s="286">
        <f t="shared" si="12"/>
        <v>-61644.439999999944</v>
      </c>
    </row>
    <row r="121" spans="1:39" ht="15" thickBot="1" x14ac:dyDescent="0.25">
      <c r="A121" s="252" t="s">
        <v>321</v>
      </c>
      <c r="B121" s="252" t="s">
        <v>46</v>
      </c>
      <c r="C121" s="290">
        <v>2772</v>
      </c>
      <c r="D121" s="291" t="s">
        <v>922</v>
      </c>
      <c r="E121" s="336" t="s">
        <v>2792</v>
      </c>
      <c r="F121" s="341">
        <v>252017.07</v>
      </c>
      <c r="G121" s="341">
        <v>5700</v>
      </c>
      <c r="H121" s="341">
        <v>80285.149999999994</v>
      </c>
      <c r="I121" s="336"/>
      <c r="J121" s="342">
        <v>535663.59</v>
      </c>
      <c r="K121" s="342">
        <v>125309.25</v>
      </c>
      <c r="L121" s="343">
        <v>0</v>
      </c>
      <c r="M121" s="343">
        <v>23091.3</v>
      </c>
      <c r="N121" s="343">
        <v>120000</v>
      </c>
      <c r="O121" s="338"/>
      <c r="P121" s="342">
        <v>3865</v>
      </c>
      <c r="Q121" s="336"/>
      <c r="R121" s="336"/>
      <c r="S121" s="342">
        <v>3532326.06</v>
      </c>
      <c r="T121" s="344">
        <v>54551.41</v>
      </c>
      <c r="U121" s="339"/>
      <c r="V121" s="339"/>
      <c r="W121" s="339"/>
      <c r="X121" s="344">
        <v>101839.5</v>
      </c>
      <c r="Y121" s="344">
        <v>12933.84</v>
      </c>
      <c r="Z121" s="345">
        <v>174959.5</v>
      </c>
      <c r="AA121" s="340"/>
      <c r="AB121" s="340"/>
      <c r="AC121" s="345">
        <v>83186.25</v>
      </c>
      <c r="AD121" s="345">
        <v>32194.3</v>
      </c>
      <c r="AE121" s="340"/>
      <c r="AF121" s="340"/>
      <c r="AG121" s="340"/>
      <c r="AH121" s="262">
        <f t="shared" si="7"/>
        <v>338002.22</v>
      </c>
      <c r="AI121" s="263">
        <f t="shared" si="8"/>
        <v>143091.29999999999</v>
      </c>
      <c r="AJ121" s="286">
        <f t="shared" si="9"/>
        <v>194910.91999999998</v>
      </c>
      <c r="AK121" s="282">
        <f t="shared" si="10"/>
        <v>169324.75</v>
      </c>
      <c r="AL121" s="289">
        <f t="shared" si="11"/>
        <v>290340.05</v>
      </c>
      <c r="AM121" s="286">
        <f t="shared" si="12"/>
        <v>-121015.29999999999</v>
      </c>
    </row>
    <row r="122" spans="1:39" ht="15" thickBot="1" x14ac:dyDescent="0.25">
      <c r="A122" s="252" t="s">
        <v>37</v>
      </c>
      <c r="B122" s="252" t="s">
        <v>38</v>
      </c>
      <c r="C122" s="290">
        <v>6140</v>
      </c>
      <c r="D122" s="291" t="s">
        <v>923</v>
      </c>
      <c r="E122" s="336" t="s">
        <v>2697</v>
      </c>
      <c r="F122" s="341">
        <v>327923.28000000003</v>
      </c>
      <c r="G122" s="341">
        <v>9000</v>
      </c>
      <c r="H122" s="341">
        <v>134748.39000000001</v>
      </c>
      <c r="I122" s="336"/>
      <c r="J122" s="342">
        <v>1094640.8500000001</v>
      </c>
      <c r="K122" s="342">
        <v>479009.55</v>
      </c>
      <c r="L122" s="343">
        <v>0</v>
      </c>
      <c r="M122" s="343">
        <v>52360</v>
      </c>
      <c r="N122" s="338"/>
      <c r="O122" s="343">
        <v>134.4</v>
      </c>
      <c r="P122" s="336"/>
      <c r="Q122" s="342">
        <v>221174.96</v>
      </c>
      <c r="R122" s="342">
        <v>380722.05</v>
      </c>
      <c r="S122" s="342">
        <v>1454124.22</v>
      </c>
      <c r="T122" s="344">
        <v>323934.5</v>
      </c>
      <c r="U122" s="339"/>
      <c r="V122" s="339"/>
      <c r="W122" s="339"/>
      <c r="X122" s="344">
        <v>193024</v>
      </c>
      <c r="Y122" s="344">
        <v>5000</v>
      </c>
      <c r="Z122" s="345">
        <v>374563</v>
      </c>
      <c r="AA122" s="340"/>
      <c r="AB122" s="340"/>
      <c r="AC122" s="345">
        <v>139018.4</v>
      </c>
      <c r="AD122" s="345">
        <v>49496.66</v>
      </c>
      <c r="AE122" s="340"/>
      <c r="AF122" s="340"/>
      <c r="AG122" s="340"/>
      <c r="AH122" s="262">
        <f t="shared" si="7"/>
        <v>471671.67000000004</v>
      </c>
      <c r="AI122" s="263">
        <f t="shared" si="8"/>
        <v>52494.400000000001</v>
      </c>
      <c r="AJ122" s="286">
        <f t="shared" si="9"/>
        <v>419177.27</v>
      </c>
      <c r="AK122" s="282">
        <f t="shared" si="10"/>
        <v>521958.5</v>
      </c>
      <c r="AL122" s="289">
        <f t="shared" si="11"/>
        <v>563078.06000000006</v>
      </c>
      <c r="AM122" s="286">
        <f t="shared" si="12"/>
        <v>-41119.560000000056</v>
      </c>
    </row>
    <row r="123" spans="1:39" ht="15" thickBot="1" x14ac:dyDescent="0.25">
      <c r="A123" s="252" t="s">
        <v>37</v>
      </c>
      <c r="B123" s="252" t="s">
        <v>38</v>
      </c>
      <c r="C123" s="290">
        <v>5316</v>
      </c>
      <c r="D123" s="291" t="s">
        <v>924</v>
      </c>
      <c r="E123" s="336" t="s">
        <v>2698</v>
      </c>
      <c r="F123" s="341">
        <v>672240.59</v>
      </c>
      <c r="G123" s="341">
        <v>6000</v>
      </c>
      <c r="H123" s="341">
        <v>68235.62</v>
      </c>
      <c r="I123" s="336"/>
      <c r="J123" s="342">
        <v>133061.53</v>
      </c>
      <c r="K123" s="342">
        <v>214298.02</v>
      </c>
      <c r="L123" s="343">
        <v>4240</v>
      </c>
      <c r="M123" s="343">
        <v>3551.14</v>
      </c>
      <c r="N123" s="338"/>
      <c r="O123" s="343">
        <v>213.4</v>
      </c>
      <c r="P123" s="336"/>
      <c r="Q123" s="342">
        <v>340129.92</v>
      </c>
      <c r="R123" s="336"/>
      <c r="S123" s="342">
        <v>5145573.0199999996</v>
      </c>
      <c r="T123" s="344">
        <v>353933.8</v>
      </c>
      <c r="U123" s="339"/>
      <c r="V123" s="339"/>
      <c r="W123" s="339"/>
      <c r="X123" s="344">
        <v>409753</v>
      </c>
      <c r="Y123" s="344">
        <v>8500</v>
      </c>
      <c r="Z123" s="345">
        <v>501213</v>
      </c>
      <c r="AA123" s="340"/>
      <c r="AB123" s="340"/>
      <c r="AC123" s="345">
        <v>67191.899999999994</v>
      </c>
      <c r="AD123" s="345">
        <v>18566.46</v>
      </c>
      <c r="AE123" s="340"/>
      <c r="AF123" s="340"/>
      <c r="AG123" s="340"/>
      <c r="AH123" s="262">
        <f t="shared" si="7"/>
        <v>746476.21</v>
      </c>
      <c r="AI123" s="263">
        <f t="shared" si="8"/>
        <v>8004.5399999999991</v>
      </c>
      <c r="AJ123" s="286">
        <f t="shared" si="9"/>
        <v>738471.66999999993</v>
      </c>
      <c r="AK123" s="282">
        <f t="shared" si="10"/>
        <v>772186.8</v>
      </c>
      <c r="AL123" s="289">
        <f t="shared" si="11"/>
        <v>586971.36</v>
      </c>
      <c r="AM123" s="286">
        <f t="shared" si="12"/>
        <v>185215.44000000006</v>
      </c>
    </row>
    <row r="124" spans="1:39" ht="15" thickBot="1" x14ac:dyDescent="0.25">
      <c r="A124" s="252" t="s">
        <v>37</v>
      </c>
      <c r="B124" s="252" t="s">
        <v>38</v>
      </c>
      <c r="C124" s="290">
        <v>1456</v>
      </c>
      <c r="D124" s="291" t="s">
        <v>925</v>
      </c>
      <c r="E124" s="336" t="s">
        <v>2699</v>
      </c>
      <c r="F124" s="341">
        <v>144335.85999999999</v>
      </c>
      <c r="G124" s="341">
        <v>8340</v>
      </c>
      <c r="H124" s="341">
        <v>86971.32</v>
      </c>
      <c r="I124" s="336"/>
      <c r="J124" s="342">
        <v>2</v>
      </c>
      <c r="K124" s="342">
        <v>4367</v>
      </c>
      <c r="L124" s="343">
        <v>-4500</v>
      </c>
      <c r="M124" s="343">
        <v>-28469.03</v>
      </c>
      <c r="N124" s="338"/>
      <c r="O124" s="343">
        <v>-179000</v>
      </c>
      <c r="P124" s="336"/>
      <c r="Q124" s="336"/>
      <c r="R124" s="342">
        <v>240</v>
      </c>
      <c r="S124" s="342">
        <v>2682156.15</v>
      </c>
      <c r="T124" s="344">
        <v>163136.5</v>
      </c>
      <c r="U124" s="339"/>
      <c r="V124" s="339"/>
      <c r="W124" s="339"/>
      <c r="X124" s="344">
        <v>23772</v>
      </c>
      <c r="Y124" s="344">
        <v>-6000</v>
      </c>
      <c r="Z124" s="345">
        <v>94350</v>
      </c>
      <c r="AA124" s="340"/>
      <c r="AB124" s="340"/>
      <c r="AC124" s="345">
        <v>80419</v>
      </c>
      <c r="AD124" s="345">
        <v>833.32</v>
      </c>
      <c r="AE124" s="340"/>
      <c r="AF124" s="340"/>
      <c r="AG124" s="340"/>
      <c r="AH124" s="262">
        <f t="shared" si="7"/>
        <v>239647.18</v>
      </c>
      <c r="AI124" s="263">
        <f t="shared" si="8"/>
        <v>-211969.03</v>
      </c>
      <c r="AJ124" s="286">
        <f t="shared" si="9"/>
        <v>451616.20999999996</v>
      </c>
      <c r="AK124" s="282">
        <f t="shared" si="10"/>
        <v>180908.5</v>
      </c>
      <c r="AL124" s="289">
        <f t="shared" si="11"/>
        <v>175602.32</v>
      </c>
      <c r="AM124" s="286">
        <f t="shared" si="12"/>
        <v>5306.179999999993</v>
      </c>
    </row>
    <row r="125" spans="1:39" ht="15" thickBot="1" x14ac:dyDescent="0.25">
      <c r="A125" s="252" t="s">
        <v>37</v>
      </c>
      <c r="B125" s="252" t="s">
        <v>38</v>
      </c>
      <c r="C125" s="290">
        <v>2839</v>
      </c>
      <c r="D125" s="291" t="s">
        <v>926</v>
      </c>
      <c r="E125" s="336" t="s">
        <v>2700</v>
      </c>
      <c r="F125" s="341">
        <v>450240</v>
      </c>
      <c r="G125" s="341">
        <v>14000</v>
      </c>
      <c r="H125" s="341">
        <v>72204.84</v>
      </c>
      <c r="I125" s="336"/>
      <c r="J125" s="342">
        <v>459887.34</v>
      </c>
      <c r="K125" s="342">
        <v>32266.11</v>
      </c>
      <c r="L125" s="343">
        <v>0</v>
      </c>
      <c r="M125" s="343">
        <v>114049.53</v>
      </c>
      <c r="N125" s="338"/>
      <c r="O125" s="338"/>
      <c r="P125" s="336"/>
      <c r="Q125" s="342">
        <v>102744.46</v>
      </c>
      <c r="R125" s="342">
        <v>8800</v>
      </c>
      <c r="S125" s="342">
        <v>2132666.9300000002</v>
      </c>
      <c r="T125" s="344">
        <v>129296.5</v>
      </c>
      <c r="U125" s="339"/>
      <c r="V125" s="339"/>
      <c r="W125" s="339"/>
      <c r="X125" s="344">
        <v>207963</v>
      </c>
      <c r="Y125" s="344">
        <v>8000</v>
      </c>
      <c r="Z125" s="345">
        <v>319623</v>
      </c>
      <c r="AA125" s="340"/>
      <c r="AB125" s="340"/>
      <c r="AC125" s="345">
        <v>109419.91</v>
      </c>
      <c r="AD125" s="345">
        <v>26197.82</v>
      </c>
      <c r="AE125" s="340"/>
      <c r="AF125" s="340"/>
      <c r="AG125" s="340"/>
      <c r="AH125" s="262">
        <f t="shared" si="7"/>
        <v>536444.84</v>
      </c>
      <c r="AI125" s="263">
        <f t="shared" si="8"/>
        <v>114049.53</v>
      </c>
      <c r="AJ125" s="286">
        <f t="shared" si="9"/>
        <v>422395.30999999994</v>
      </c>
      <c r="AK125" s="282">
        <f t="shared" si="10"/>
        <v>345259.5</v>
      </c>
      <c r="AL125" s="289">
        <f t="shared" si="11"/>
        <v>455240.73000000004</v>
      </c>
      <c r="AM125" s="286">
        <f t="shared" si="12"/>
        <v>-109981.23000000004</v>
      </c>
    </row>
    <row r="126" spans="1:39" ht="15" thickBot="1" x14ac:dyDescent="0.25">
      <c r="A126" s="252" t="s">
        <v>37</v>
      </c>
      <c r="B126" s="252" t="s">
        <v>38</v>
      </c>
      <c r="C126" s="290">
        <v>4801</v>
      </c>
      <c r="D126" s="291" t="s">
        <v>927</v>
      </c>
      <c r="E126" s="336" t="s">
        <v>2701</v>
      </c>
      <c r="F126" s="341">
        <v>703823.17</v>
      </c>
      <c r="G126" s="337"/>
      <c r="H126" s="341">
        <v>79823.61</v>
      </c>
      <c r="I126" s="336"/>
      <c r="J126" s="342">
        <v>902345.87</v>
      </c>
      <c r="K126" s="342">
        <v>176866.75</v>
      </c>
      <c r="L126" s="343">
        <v>0</v>
      </c>
      <c r="M126" s="343">
        <v>59840.42</v>
      </c>
      <c r="N126" s="338"/>
      <c r="O126" s="343">
        <v>16.5</v>
      </c>
      <c r="P126" s="336"/>
      <c r="Q126" s="336"/>
      <c r="R126" s="336"/>
      <c r="S126" s="342">
        <v>2748053.22</v>
      </c>
      <c r="T126" s="344">
        <v>410644.45</v>
      </c>
      <c r="U126" s="339"/>
      <c r="V126" s="339"/>
      <c r="W126" s="339"/>
      <c r="X126" s="344">
        <v>286730.5</v>
      </c>
      <c r="Y126" s="344">
        <v>5500</v>
      </c>
      <c r="Z126" s="345">
        <v>411509.5</v>
      </c>
      <c r="AA126" s="340"/>
      <c r="AB126" s="340"/>
      <c r="AC126" s="345">
        <v>130142.48</v>
      </c>
      <c r="AD126" s="345">
        <v>27142.44</v>
      </c>
      <c r="AE126" s="340"/>
      <c r="AF126" s="340"/>
      <c r="AG126" s="340"/>
      <c r="AH126" s="262">
        <f t="shared" si="7"/>
        <v>783646.78</v>
      </c>
      <c r="AI126" s="263">
        <f t="shared" si="8"/>
        <v>59856.92</v>
      </c>
      <c r="AJ126" s="286">
        <f t="shared" si="9"/>
        <v>723789.86</v>
      </c>
      <c r="AK126" s="282">
        <f t="shared" si="10"/>
        <v>702874.95</v>
      </c>
      <c r="AL126" s="289">
        <f t="shared" si="11"/>
        <v>568794.41999999993</v>
      </c>
      <c r="AM126" s="286">
        <f t="shared" si="12"/>
        <v>134080.53000000003</v>
      </c>
    </row>
    <row r="127" spans="1:39" ht="15" thickBot="1" x14ac:dyDescent="0.25">
      <c r="A127" s="252" t="s">
        <v>37</v>
      </c>
      <c r="B127" s="252" t="s">
        <v>38</v>
      </c>
      <c r="C127" s="290">
        <v>3761</v>
      </c>
      <c r="D127" s="291" t="s">
        <v>928</v>
      </c>
      <c r="E127" s="336" t="s">
        <v>2702</v>
      </c>
      <c r="F127" s="341">
        <v>1025833.53</v>
      </c>
      <c r="G127" s="341">
        <v>7600</v>
      </c>
      <c r="H127" s="341">
        <v>26188.1</v>
      </c>
      <c r="I127" s="336"/>
      <c r="J127" s="342">
        <v>283892.88</v>
      </c>
      <c r="K127" s="342">
        <v>499619.3</v>
      </c>
      <c r="L127" s="343">
        <v>-15233</v>
      </c>
      <c r="M127" s="343">
        <v>88977.27</v>
      </c>
      <c r="N127" s="338"/>
      <c r="O127" s="343">
        <v>5000</v>
      </c>
      <c r="P127" s="336"/>
      <c r="Q127" s="342">
        <v>592794.93999999994</v>
      </c>
      <c r="R127" s="342">
        <v>-10</v>
      </c>
      <c r="S127" s="342">
        <v>2407634.36</v>
      </c>
      <c r="T127" s="344">
        <v>172805.5</v>
      </c>
      <c r="U127" s="339"/>
      <c r="V127" s="339"/>
      <c r="W127" s="339"/>
      <c r="X127" s="344">
        <v>116316</v>
      </c>
      <c r="Y127" s="339"/>
      <c r="Z127" s="345">
        <v>278301</v>
      </c>
      <c r="AA127" s="340"/>
      <c r="AB127" s="340"/>
      <c r="AC127" s="345">
        <v>121466.61</v>
      </c>
      <c r="AD127" s="345">
        <v>9702.14</v>
      </c>
      <c r="AE127" s="340"/>
      <c r="AF127" s="340"/>
      <c r="AG127" s="340"/>
      <c r="AH127" s="262">
        <f t="shared" si="7"/>
        <v>1059621.6300000001</v>
      </c>
      <c r="AI127" s="263">
        <f t="shared" si="8"/>
        <v>78744.27</v>
      </c>
      <c r="AJ127" s="286">
        <f t="shared" si="9"/>
        <v>980877.3600000001</v>
      </c>
      <c r="AK127" s="282">
        <f t="shared" si="10"/>
        <v>289121.5</v>
      </c>
      <c r="AL127" s="289">
        <f t="shared" si="11"/>
        <v>409469.75</v>
      </c>
      <c r="AM127" s="286">
        <f t="shared" si="12"/>
        <v>-120348.25</v>
      </c>
    </row>
    <row r="128" spans="1:39" ht="15" thickBot="1" x14ac:dyDescent="0.25">
      <c r="A128" s="252" t="s">
        <v>37</v>
      </c>
      <c r="B128" s="252" t="s">
        <v>38</v>
      </c>
      <c r="C128" s="290">
        <v>4191</v>
      </c>
      <c r="D128" s="291" t="s">
        <v>929</v>
      </c>
      <c r="E128" s="336" t="s">
        <v>2703</v>
      </c>
      <c r="F128" s="341">
        <v>486327.26</v>
      </c>
      <c r="G128" s="341">
        <v>7000</v>
      </c>
      <c r="H128" s="341">
        <v>73815.759999999995</v>
      </c>
      <c r="I128" s="336"/>
      <c r="J128" s="342">
        <v>2249318.85</v>
      </c>
      <c r="K128" s="342">
        <v>-427469.54</v>
      </c>
      <c r="L128" s="338"/>
      <c r="M128" s="343">
        <v>55690</v>
      </c>
      <c r="N128" s="338"/>
      <c r="O128" s="343">
        <v>105.26</v>
      </c>
      <c r="P128" s="336"/>
      <c r="Q128" s="336"/>
      <c r="R128" s="336"/>
      <c r="S128" s="342">
        <v>3580405.02</v>
      </c>
      <c r="T128" s="344">
        <v>131515.5</v>
      </c>
      <c r="U128" s="339"/>
      <c r="V128" s="339"/>
      <c r="W128" s="339"/>
      <c r="X128" s="344">
        <v>263263</v>
      </c>
      <c r="Y128" s="344">
        <v>1000</v>
      </c>
      <c r="Z128" s="345">
        <v>394682</v>
      </c>
      <c r="AA128" s="340"/>
      <c r="AB128" s="340"/>
      <c r="AC128" s="345">
        <v>79100.27</v>
      </c>
      <c r="AD128" s="345">
        <v>14824.52</v>
      </c>
      <c r="AE128" s="340"/>
      <c r="AF128" s="340"/>
      <c r="AG128" s="340"/>
      <c r="AH128" s="262">
        <f t="shared" si="7"/>
        <v>567143.02</v>
      </c>
      <c r="AI128" s="263">
        <f t="shared" si="8"/>
        <v>55795.26</v>
      </c>
      <c r="AJ128" s="286">
        <f t="shared" si="9"/>
        <v>511347.76</v>
      </c>
      <c r="AK128" s="282">
        <f t="shared" si="10"/>
        <v>395778.5</v>
      </c>
      <c r="AL128" s="289">
        <f t="shared" si="11"/>
        <v>488606.79000000004</v>
      </c>
      <c r="AM128" s="286">
        <f t="shared" si="12"/>
        <v>-92828.290000000037</v>
      </c>
    </row>
    <row r="129" spans="1:39" ht="15" thickBot="1" x14ac:dyDescent="0.25">
      <c r="A129" s="252" t="s">
        <v>37</v>
      </c>
      <c r="B129" s="252" t="s">
        <v>38</v>
      </c>
      <c r="C129" s="290">
        <v>1988</v>
      </c>
      <c r="D129" s="291" t="s">
        <v>930</v>
      </c>
      <c r="E129" s="336" t="s">
        <v>2704</v>
      </c>
      <c r="F129" s="341">
        <v>991417.23</v>
      </c>
      <c r="G129" s="341">
        <v>7150</v>
      </c>
      <c r="H129" s="341">
        <v>36880.35</v>
      </c>
      <c r="I129" s="336"/>
      <c r="J129" s="342">
        <v>343462.08</v>
      </c>
      <c r="K129" s="342">
        <v>28661.52</v>
      </c>
      <c r="L129" s="338"/>
      <c r="M129" s="343">
        <v>24800</v>
      </c>
      <c r="N129" s="338"/>
      <c r="O129" s="343">
        <v>215000</v>
      </c>
      <c r="P129" s="336"/>
      <c r="Q129" s="342">
        <v>1275271.24</v>
      </c>
      <c r="R129" s="336"/>
      <c r="S129" s="342">
        <v>2242898.44</v>
      </c>
      <c r="T129" s="344">
        <v>213222</v>
      </c>
      <c r="U129" s="339"/>
      <c r="V129" s="339"/>
      <c r="W129" s="339"/>
      <c r="X129" s="344">
        <v>259740</v>
      </c>
      <c r="Y129" s="339"/>
      <c r="Z129" s="345">
        <v>297820</v>
      </c>
      <c r="AA129" s="340"/>
      <c r="AB129" s="340"/>
      <c r="AC129" s="345">
        <v>97504</v>
      </c>
      <c r="AD129" s="345">
        <v>15397</v>
      </c>
      <c r="AE129" s="340"/>
      <c r="AF129" s="340"/>
      <c r="AG129" s="340"/>
      <c r="AH129" s="262">
        <f t="shared" si="7"/>
        <v>1035447.58</v>
      </c>
      <c r="AI129" s="263">
        <f t="shared" si="8"/>
        <v>239800</v>
      </c>
      <c r="AJ129" s="286">
        <f t="shared" si="9"/>
        <v>795647.58</v>
      </c>
      <c r="AK129" s="282">
        <f t="shared" si="10"/>
        <v>472962</v>
      </c>
      <c r="AL129" s="289">
        <f t="shared" si="11"/>
        <v>410721</v>
      </c>
      <c r="AM129" s="286">
        <f t="shared" si="12"/>
        <v>62241</v>
      </c>
    </row>
    <row r="130" spans="1:39" ht="15" thickBot="1" x14ac:dyDescent="0.25">
      <c r="A130" s="252" t="s">
        <v>37</v>
      </c>
      <c r="B130" s="252" t="s">
        <v>38</v>
      </c>
      <c r="C130" s="290">
        <v>2809</v>
      </c>
      <c r="D130" s="291" t="s">
        <v>931</v>
      </c>
      <c r="E130" s="336" t="s">
        <v>2781</v>
      </c>
      <c r="F130" s="341">
        <v>489593.43</v>
      </c>
      <c r="G130" s="341">
        <v>12510</v>
      </c>
      <c r="H130" s="341">
        <v>52399.08</v>
      </c>
      <c r="I130" s="336"/>
      <c r="J130" s="342">
        <v>-1855</v>
      </c>
      <c r="K130" s="342">
        <v>570020.22</v>
      </c>
      <c r="L130" s="338"/>
      <c r="M130" s="343">
        <v>41921.68</v>
      </c>
      <c r="N130" s="338"/>
      <c r="O130" s="343">
        <v>64136</v>
      </c>
      <c r="P130" s="336"/>
      <c r="Q130" s="342">
        <v>-4189079.08</v>
      </c>
      <c r="R130" s="336"/>
      <c r="S130" s="342">
        <v>3888577.01</v>
      </c>
      <c r="T130" s="344">
        <v>208813.5</v>
      </c>
      <c r="U130" s="339"/>
      <c r="V130" s="339"/>
      <c r="W130" s="339"/>
      <c r="X130" s="344">
        <v>227114.8</v>
      </c>
      <c r="Y130" s="339"/>
      <c r="Z130" s="345">
        <v>332535.8</v>
      </c>
      <c r="AA130" s="340"/>
      <c r="AB130" s="340"/>
      <c r="AC130" s="345">
        <v>94326</v>
      </c>
      <c r="AD130" s="345">
        <v>9590</v>
      </c>
      <c r="AE130" s="340"/>
      <c r="AF130" s="340"/>
      <c r="AG130" s="340"/>
      <c r="AH130" s="262">
        <f t="shared" si="7"/>
        <v>554502.51</v>
      </c>
      <c r="AI130" s="263">
        <f t="shared" si="8"/>
        <v>106057.68</v>
      </c>
      <c r="AJ130" s="286">
        <f t="shared" si="9"/>
        <v>448444.83</v>
      </c>
      <c r="AK130" s="282">
        <f t="shared" si="10"/>
        <v>435928.3</v>
      </c>
      <c r="AL130" s="289">
        <f t="shared" si="11"/>
        <v>436451.8</v>
      </c>
      <c r="AM130" s="286">
        <f t="shared" si="12"/>
        <v>-523.5</v>
      </c>
    </row>
    <row r="131" spans="1:39" ht="15" thickBot="1" x14ac:dyDescent="0.25">
      <c r="A131" s="252" t="s">
        <v>37</v>
      </c>
      <c r="B131" s="252" t="s">
        <v>38</v>
      </c>
      <c r="C131" s="290">
        <v>2809</v>
      </c>
      <c r="D131" s="291" t="s">
        <v>932</v>
      </c>
      <c r="E131" s="336" t="s">
        <v>2782</v>
      </c>
      <c r="F131" s="341">
        <v>145240.25</v>
      </c>
      <c r="G131" s="341">
        <v>7700</v>
      </c>
      <c r="H131" s="341">
        <v>32125.11</v>
      </c>
      <c r="I131" s="336"/>
      <c r="J131" s="342">
        <v>3543495.59</v>
      </c>
      <c r="K131" s="342">
        <v>303588.5</v>
      </c>
      <c r="L131" s="338"/>
      <c r="M131" s="343">
        <v>20550</v>
      </c>
      <c r="N131" s="338"/>
      <c r="O131" s="343">
        <v>56150</v>
      </c>
      <c r="P131" s="336"/>
      <c r="Q131" s="342">
        <v>-3262091.58</v>
      </c>
      <c r="R131" s="342">
        <v>139500</v>
      </c>
      <c r="S131" s="342">
        <v>6097995.7300000004</v>
      </c>
      <c r="T131" s="344">
        <v>133894.24</v>
      </c>
      <c r="U131" s="339"/>
      <c r="V131" s="339"/>
      <c r="W131" s="339"/>
      <c r="X131" s="344">
        <v>117060</v>
      </c>
      <c r="Y131" s="339"/>
      <c r="Z131" s="345">
        <v>152380</v>
      </c>
      <c r="AA131" s="340"/>
      <c r="AB131" s="340"/>
      <c r="AC131" s="345">
        <v>148804.51999999999</v>
      </c>
      <c r="AD131" s="345">
        <v>50084.32</v>
      </c>
      <c r="AE131" s="340"/>
      <c r="AF131" s="340"/>
      <c r="AG131" s="340"/>
      <c r="AH131" s="262">
        <f t="shared" si="7"/>
        <v>185065.36</v>
      </c>
      <c r="AI131" s="263">
        <f t="shared" si="8"/>
        <v>76700</v>
      </c>
      <c r="AJ131" s="286">
        <f t="shared" si="9"/>
        <v>108365.35999999999</v>
      </c>
      <c r="AK131" s="282">
        <f t="shared" si="10"/>
        <v>250954.23999999999</v>
      </c>
      <c r="AL131" s="289">
        <f t="shared" si="11"/>
        <v>351268.84</v>
      </c>
      <c r="AM131" s="286">
        <f t="shared" si="12"/>
        <v>-100314.60000000003</v>
      </c>
    </row>
    <row r="132" spans="1:39" ht="15" thickBot="1" x14ac:dyDescent="0.25">
      <c r="A132" s="252" t="s">
        <v>326</v>
      </c>
      <c r="B132" s="252" t="s">
        <v>47</v>
      </c>
      <c r="C132" s="290">
        <v>8788</v>
      </c>
      <c r="D132" s="291" t="s">
        <v>933</v>
      </c>
      <c r="E132" s="336" t="s">
        <v>2705</v>
      </c>
      <c r="F132" s="341">
        <v>613409.59</v>
      </c>
      <c r="G132" s="341">
        <v>0</v>
      </c>
      <c r="H132" s="341">
        <v>258222.07</v>
      </c>
      <c r="I132" s="336"/>
      <c r="J132" s="342">
        <v>543865.17000000004</v>
      </c>
      <c r="K132" s="342">
        <v>101447.91</v>
      </c>
      <c r="L132" s="338"/>
      <c r="M132" s="343">
        <v>73142.61</v>
      </c>
      <c r="N132" s="338"/>
      <c r="O132" s="343">
        <v>1281</v>
      </c>
      <c r="P132" s="342">
        <v>61620</v>
      </c>
      <c r="Q132" s="336"/>
      <c r="R132" s="342">
        <v>-3000</v>
      </c>
      <c r="S132" s="342">
        <v>3801436</v>
      </c>
      <c r="T132" s="344">
        <v>297219.32</v>
      </c>
      <c r="U132" s="339"/>
      <c r="V132" s="339"/>
      <c r="W132" s="339"/>
      <c r="X132" s="344">
        <v>264000.5</v>
      </c>
      <c r="Y132" s="344">
        <v>9128.9599999999991</v>
      </c>
      <c r="Z132" s="345">
        <v>453580.5</v>
      </c>
      <c r="AA132" s="340"/>
      <c r="AB132" s="340"/>
      <c r="AC132" s="345">
        <v>234967.14</v>
      </c>
      <c r="AD132" s="345">
        <v>34175.199999999997</v>
      </c>
      <c r="AE132" s="340"/>
      <c r="AF132" s="340"/>
      <c r="AG132" s="340"/>
      <c r="AH132" s="262">
        <f t="shared" si="7"/>
        <v>871631.65999999992</v>
      </c>
      <c r="AI132" s="263">
        <f t="shared" si="8"/>
        <v>74423.61</v>
      </c>
      <c r="AJ132" s="286">
        <f t="shared" si="9"/>
        <v>797208.04999999993</v>
      </c>
      <c r="AK132" s="282">
        <f t="shared" si="10"/>
        <v>570348.78</v>
      </c>
      <c r="AL132" s="289">
        <f t="shared" si="11"/>
        <v>722722.84</v>
      </c>
      <c r="AM132" s="286">
        <f t="shared" si="12"/>
        <v>-152374.05999999994</v>
      </c>
    </row>
    <row r="133" spans="1:39" ht="15" thickBot="1" x14ac:dyDescent="0.25">
      <c r="A133" s="252" t="s">
        <v>326</v>
      </c>
      <c r="B133" s="252" t="s">
        <v>47</v>
      </c>
      <c r="C133" s="290">
        <v>4890</v>
      </c>
      <c r="D133" s="291" t="s">
        <v>934</v>
      </c>
      <c r="E133" s="336" t="s">
        <v>2706</v>
      </c>
      <c r="F133" s="341">
        <v>676327.64</v>
      </c>
      <c r="G133" s="341">
        <v>0</v>
      </c>
      <c r="H133" s="341">
        <v>212164.86</v>
      </c>
      <c r="I133" s="336"/>
      <c r="J133" s="342">
        <v>408453.5</v>
      </c>
      <c r="K133" s="342">
        <v>19337.939999999999</v>
      </c>
      <c r="L133" s="343">
        <v>0</v>
      </c>
      <c r="M133" s="343">
        <v>62033.18</v>
      </c>
      <c r="N133" s="338"/>
      <c r="O133" s="343">
        <v>1181</v>
      </c>
      <c r="P133" s="342">
        <v>10000</v>
      </c>
      <c r="Q133" s="336"/>
      <c r="R133" s="342">
        <v>-8600</v>
      </c>
      <c r="S133" s="342">
        <v>2453088.7400000002</v>
      </c>
      <c r="T133" s="344">
        <v>199487.76</v>
      </c>
      <c r="U133" s="339"/>
      <c r="V133" s="339"/>
      <c r="W133" s="339"/>
      <c r="X133" s="344">
        <v>163529</v>
      </c>
      <c r="Y133" s="344">
        <v>11600</v>
      </c>
      <c r="Z133" s="345">
        <v>325381</v>
      </c>
      <c r="AA133" s="340"/>
      <c r="AB133" s="340"/>
      <c r="AC133" s="345">
        <v>238761.39</v>
      </c>
      <c r="AD133" s="345">
        <v>6480.12</v>
      </c>
      <c r="AE133" s="340"/>
      <c r="AF133" s="340"/>
      <c r="AG133" s="340"/>
      <c r="AH133" s="262">
        <f t="shared" ref="AH133:AH196" si="13">SUM(F133:H133)</f>
        <v>888492.5</v>
      </c>
      <c r="AI133" s="263">
        <f t="shared" ref="AI133:AI196" si="14">SUM(L133:O133)</f>
        <v>63214.18</v>
      </c>
      <c r="AJ133" s="286">
        <f t="shared" ref="AJ133:AJ196" si="15">AH133-AI133</f>
        <v>825278.32</v>
      </c>
      <c r="AK133" s="282">
        <f t="shared" ref="AK133:AK196" si="16">SUM(T133:Y133)</f>
        <v>374616.76</v>
      </c>
      <c r="AL133" s="289">
        <f t="shared" ref="AL133:AL196" si="17">SUM(Z133:AG133)</f>
        <v>570622.51</v>
      </c>
      <c r="AM133" s="286">
        <f t="shared" ref="AM133:AM196" si="18">AK133-AL133</f>
        <v>-196005.75</v>
      </c>
    </row>
    <row r="134" spans="1:39" ht="15" thickBot="1" x14ac:dyDescent="0.25">
      <c r="A134" s="252" t="s">
        <v>326</v>
      </c>
      <c r="B134" s="252" t="s">
        <v>47</v>
      </c>
      <c r="C134" s="290">
        <v>8526</v>
      </c>
      <c r="D134" s="291" t="s">
        <v>935</v>
      </c>
      <c r="E134" s="336" t="s">
        <v>2707</v>
      </c>
      <c r="F134" s="341">
        <v>436032.32</v>
      </c>
      <c r="G134" s="341">
        <v>2500</v>
      </c>
      <c r="H134" s="341">
        <v>290083.15999999997</v>
      </c>
      <c r="I134" s="336"/>
      <c r="J134" s="342">
        <v>334119.31</v>
      </c>
      <c r="K134" s="342">
        <v>645274.43999999994</v>
      </c>
      <c r="L134" s="343">
        <v>0</v>
      </c>
      <c r="M134" s="343">
        <v>76412.63</v>
      </c>
      <c r="N134" s="338"/>
      <c r="O134" s="343">
        <v>1729</v>
      </c>
      <c r="P134" s="342">
        <v>39200</v>
      </c>
      <c r="Q134" s="336"/>
      <c r="R134" s="336"/>
      <c r="S134" s="342">
        <v>3154882.42</v>
      </c>
      <c r="T134" s="344">
        <v>309494.51</v>
      </c>
      <c r="U134" s="344">
        <v>8000</v>
      </c>
      <c r="V134" s="339"/>
      <c r="W134" s="339"/>
      <c r="X134" s="344">
        <v>332731</v>
      </c>
      <c r="Y134" s="339"/>
      <c r="Z134" s="345">
        <v>566699</v>
      </c>
      <c r="AA134" s="340"/>
      <c r="AB134" s="340"/>
      <c r="AC134" s="345">
        <v>330786.71000000002</v>
      </c>
      <c r="AD134" s="345">
        <v>26391.86</v>
      </c>
      <c r="AE134" s="340"/>
      <c r="AF134" s="340"/>
      <c r="AG134" s="340"/>
      <c r="AH134" s="262">
        <f t="shared" si="13"/>
        <v>728615.48</v>
      </c>
      <c r="AI134" s="263">
        <f t="shared" si="14"/>
        <v>78141.63</v>
      </c>
      <c r="AJ134" s="286">
        <f t="shared" si="15"/>
        <v>650473.85</v>
      </c>
      <c r="AK134" s="282">
        <f t="shared" si="16"/>
        <v>650225.51</v>
      </c>
      <c r="AL134" s="289">
        <f t="shared" si="17"/>
        <v>923877.57</v>
      </c>
      <c r="AM134" s="286">
        <f t="shared" si="18"/>
        <v>-273652.05999999994</v>
      </c>
    </row>
    <row r="135" spans="1:39" ht="15" thickBot="1" x14ac:dyDescent="0.25">
      <c r="A135" s="252" t="s">
        <v>326</v>
      </c>
      <c r="B135" s="252" t="s">
        <v>47</v>
      </c>
      <c r="C135" s="290">
        <v>6442</v>
      </c>
      <c r="D135" s="291" t="s">
        <v>936</v>
      </c>
      <c r="E135" s="336" t="s">
        <v>2708</v>
      </c>
      <c r="F135" s="341">
        <v>349869.74</v>
      </c>
      <c r="G135" s="341">
        <v>111720</v>
      </c>
      <c r="H135" s="341">
        <v>207212.56</v>
      </c>
      <c r="I135" s="336"/>
      <c r="J135" s="342">
        <v>178230.98</v>
      </c>
      <c r="K135" s="342">
        <v>225345.92000000001</v>
      </c>
      <c r="L135" s="343">
        <v>1950</v>
      </c>
      <c r="M135" s="343">
        <v>60848.38</v>
      </c>
      <c r="N135" s="338"/>
      <c r="O135" s="343">
        <v>1539</v>
      </c>
      <c r="P135" s="342">
        <v>97640</v>
      </c>
      <c r="Q135" s="336"/>
      <c r="R135" s="336"/>
      <c r="S135" s="342">
        <v>1192306.58</v>
      </c>
      <c r="T135" s="344">
        <v>276799.99</v>
      </c>
      <c r="U135" s="344">
        <v>13372</v>
      </c>
      <c r="V135" s="339"/>
      <c r="W135" s="339"/>
      <c r="X135" s="344">
        <v>121618</v>
      </c>
      <c r="Y135" s="339"/>
      <c r="Z135" s="345">
        <v>265563</v>
      </c>
      <c r="AA135" s="340"/>
      <c r="AB135" s="340"/>
      <c r="AC135" s="345">
        <v>223826.24</v>
      </c>
      <c r="AD135" s="345">
        <v>26740.66</v>
      </c>
      <c r="AE135" s="340"/>
      <c r="AF135" s="340"/>
      <c r="AG135" s="340"/>
      <c r="AH135" s="262">
        <f t="shared" si="13"/>
        <v>668802.30000000005</v>
      </c>
      <c r="AI135" s="263">
        <f t="shared" si="14"/>
        <v>64337.38</v>
      </c>
      <c r="AJ135" s="286">
        <f t="shared" si="15"/>
        <v>604464.92000000004</v>
      </c>
      <c r="AK135" s="282">
        <f t="shared" si="16"/>
        <v>411789.99</v>
      </c>
      <c r="AL135" s="289">
        <f t="shared" si="17"/>
        <v>516129.89999999997</v>
      </c>
      <c r="AM135" s="286">
        <f t="shared" si="18"/>
        <v>-104339.90999999997</v>
      </c>
    </row>
    <row r="136" spans="1:39" ht="15" thickBot="1" x14ac:dyDescent="0.25">
      <c r="A136" s="252" t="s">
        <v>326</v>
      </c>
      <c r="B136" s="252" t="s">
        <v>47</v>
      </c>
      <c r="C136" s="290">
        <v>3652</v>
      </c>
      <c r="D136" s="291" t="s">
        <v>937</v>
      </c>
      <c r="E136" s="336" t="s">
        <v>2709</v>
      </c>
      <c r="F136" s="341">
        <v>540918.84</v>
      </c>
      <c r="G136" s="341">
        <v>0</v>
      </c>
      <c r="H136" s="341">
        <v>108728</v>
      </c>
      <c r="I136" s="336"/>
      <c r="J136" s="342">
        <v>654445.86</v>
      </c>
      <c r="K136" s="342">
        <v>39797.019999999997</v>
      </c>
      <c r="L136" s="343">
        <v>0</v>
      </c>
      <c r="M136" s="343">
        <v>50638.16</v>
      </c>
      <c r="N136" s="338"/>
      <c r="O136" s="343">
        <v>847</v>
      </c>
      <c r="P136" s="336"/>
      <c r="Q136" s="336"/>
      <c r="R136" s="342">
        <v>34483.33</v>
      </c>
      <c r="S136" s="342">
        <v>2072080.16</v>
      </c>
      <c r="T136" s="344">
        <v>453327.15</v>
      </c>
      <c r="U136" s="339"/>
      <c r="V136" s="339"/>
      <c r="W136" s="339"/>
      <c r="X136" s="344">
        <v>130112.5</v>
      </c>
      <c r="Y136" s="339"/>
      <c r="Z136" s="345">
        <v>232610.5</v>
      </c>
      <c r="AA136" s="340"/>
      <c r="AB136" s="340"/>
      <c r="AC136" s="345">
        <v>243759.23</v>
      </c>
      <c r="AD136" s="345">
        <v>19583.98</v>
      </c>
      <c r="AE136" s="340"/>
      <c r="AF136" s="340"/>
      <c r="AG136" s="340"/>
      <c r="AH136" s="262">
        <f t="shared" si="13"/>
        <v>649646.84</v>
      </c>
      <c r="AI136" s="263">
        <f t="shared" si="14"/>
        <v>51485.16</v>
      </c>
      <c r="AJ136" s="286">
        <f t="shared" si="15"/>
        <v>598161.67999999993</v>
      </c>
      <c r="AK136" s="282">
        <f t="shared" si="16"/>
        <v>583439.65</v>
      </c>
      <c r="AL136" s="289">
        <f t="shared" si="17"/>
        <v>495953.70999999996</v>
      </c>
      <c r="AM136" s="286">
        <f t="shared" si="18"/>
        <v>87485.940000000061</v>
      </c>
    </row>
    <row r="137" spans="1:39" ht="15" thickBot="1" x14ac:dyDescent="0.25">
      <c r="A137" s="252" t="s">
        <v>326</v>
      </c>
      <c r="B137" s="252" t="s">
        <v>47</v>
      </c>
      <c r="C137" s="290">
        <v>7302</v>
      </c>
      <c r="D137" s="291" t="s">
        <v>938</v>
      </c>
      <c r="E137" s="336" t="s">
        <v>2710</v>
      </c>
      <c r="F137" s="341">
        <v>607003.74</v>
      </c>
      <c r="G137" s="337"/>
      <c r="H137" s="341">
        <v>669700.99</v>
      </c>
      <c r="I137" s="336"/>
      <c r="J137" s="342">
        <v>414731.57</v>
      </c>
      <c r="K137" s="342">
        <v>27744.69</v>
      </c>
      <c r="L137" s="338"/>
      <c r="M137" s="343">
        <v>65793.17</v>
      </c>
      <c r="N137" s="338"/>
      <c r="O137" s="343">
        <v>893</v>
      </c>
      <c r="P137" s="336"/>
      <c r="Q137" s="336"/>
      <c r="R137" s="342">
        <v>30200</v>
      </c>
      <c r="S137" s="342">
        <v>3517785.78</v>
      </c>
      <c r="T137" s="344">
        <v>389540.68</v>
      </c>
      <c r="U137" s="339"/>
      <c r="V137" s="339"/>
      <c r="W137" s="339"/>
      <c r="X137" s="344">
        <v>222243</v>
      </c>
      <c r="Y137" s="339"/>
      <c r="Z137" s="345">
        <v>316404</v>
      </c>
      <c r="AA137" s="340"/>
      <c r="AB137" s="340"/>
      <c r="AC137" s="345">
        <v>192072.32000000001</v>
      </c>
      <c r="AD137" s="345">
        <v>6209.56</v>
      </c>
      <c r="AE137" s="340"/>
      <c r="AF137" s="340"/>
      <c r="AG137" s="340"/>
      <c r="AH137" s="262">
        <f t="shared" si="13"/>
        <v>1276704.73</v>
      </c>
      <c r="AI137" s="263">
        <f t="shared" si="14"/>
        <v>66686.17</v>
      </c>
      <c r="AJ137" s="286">
        <f t="shared" si="15"/>
        <v>1210018.56</v>
      </c>
      <c r="AK137" s="282">
        <f t="shared" si="16"/>
        <v>611783.67999999993</v>
      </c>
      <c r="AL137" s="289">
        <f t="shared" si="17"/>
        <v>514685.88</v>
      </c>
      <c r="AM137" s="286">
        <f t="shared" si="18"/>
        <v>97097.79999999993</v>
      </c>
    </row>
    <row r="138" spans="1:39" ht="15" thickBot="1" x14ac:dyDescent="0.25">
      <c r="A138" s="252" t="s">
        <v>326</v>
      </c>
      <c r="B138" s="252" t="s">
        <v>47</v>
      </c>
      <c r="C138" s="290">
        <v>3122</v>
      </c>
      <c r="D138" s="291" t="s">
        <v>939</v>
      </c>
      <c r="E138" s="336" t="s">
        <v>2711</v>
      </c>
      <c r="F138" s="341">
        <v>325209.17</v>
      </c>
      <c r="G138" s="341">
        <v>0</v>
      </c>
      <c r="H138" s="341">
        <v>127060.2</v>
      </c>
      <c r="I138" s="336"/>
      <c r="J138" s="342">
        <v>648332.44999999995</v>
      </c>
      <c r="K138" s="342">
        <v>141662.16</v>
      </c>
      <c r="L138" s="343">
        <v>0</v>
      </c>
      <c r="M138" s="343">
        <v>49806.38</v>
      </c>
      <c r="N138" s="338"/>
      <c r="O138" s="343">
        <v>810</v>
      </c>
      <c r="P138" s="342">
        <v>58050</v>
      </c>
      <c r="Q138" s="336"/>
      <c r="R138" s="342">
        <v>-184</v>
      </c>
      <c r="S138" s="342">
        <v>2461639.23</v>
      </c>
      <c r="T138" s="344">
        <v>85646.27</v>
      </c>
      <c r="U138" s="339"/>
      <c r="V138" s="339"/>
      <c r="W138" s="339"/>
      <c r="X138" s="344">
        <v>265314</v>
      </c>
      <c r="Y138" s="344">
        <v>2000</v>
      </c>
      <c r="Z138" s="345">
        <v>375439</v>
      </c>
      <c r="AA138" s="340"/>
      <c r="AB138" s="340"/>
      <c r="AC138" s="345">
        <v>111817.58</v>
      </c>
      <c r="AD138" s="345">
        <v>27670.47</v>
      </c>
      <c r="AE138" s="340"/>
      <c r="AF138" s="340"/>
      <c r="AG138" s="340"/>
      <c r="AH138" s="262">
        <f t="shared" si="13"/>
        <v>452269.37</v>
      </c>
      <c r="AI138" s="263">
        <f t="shared" si="14"/>
        <v>50616.38</v>
      </c>
      <c r="AJ138" s="286">
        <f t="shared" si="15"/>
        <v>401652.99</v>
      </c>
      <c r="AK138" s="282">
        <f t="shared" si="16"/>
        <v>352960.27</v>
      </c>
      <c r="AL138" s="289">
        <f t="shared" si="17"/>
        <v>514927.05000000005</v>
      </c>
      <c r="AM138" s="286">
        <f t="shared" si="18"/>
        <v>-161966.78000000003</v>
      </c>
    </row>
    <row r="139" spans="1:39" ht="15" thickBot="1" x14ac:dyDescent="0.25">
      <c r="A139" s="252" t="s">
        <v>326</v>
      </c>
      <c r="B139" s="252" t="s">
        <v>47</v>
      </c>
      <c r="C139" s="290">
        <v>3540</v>
      </c>
      <c r="D139" s="291" t="s">
        <v>940</v>
      </c>
      <c r="E139" s="336" t="s">
        <v>2712</v>
      </c>
      <c r="F139" s="341">
        <v>305579.96999999997</v>
      </c>
      <c r="G139" s="341">
        <v>1980</v>
      </c>
      <c r="H139" s="341">
        <v>182898.37</v>
      </c>
      <c r="I139" s="336"/>
      <c r="J139" s="342">
        <v>1954485.39</v>
      </c>
      <c r="K139" s="342">
        <v>17672.7</v>
      </c>
      <c r="L139" s="343">
        <v>0</v>
      </c>
      <c r="M139" s="343">
        <v>45887.14</v>
      </c>
      <c r="N139" s="338"/>
      <c r="O139" s="343">
        <v>1247</v>
      </c>
      <c r="P139" s="342">
        <v>125240</v>
      </c>
      <c r="Q139" s="336"/>
      <c r="R139" s="342">
        <v>2800.09</v>
      </c>
      <c r="S139" s="342">
        <v>1490475.39</v>
      </c>
      <c r="T139" s="344">
        <v>176179.58</v>
      </c>
      <c r="U139" s="344">
        <v>6000</v>
      </c>
      <c r="V139" s="339"/>
      <c r="W139" s="339"/>
      <c r="X139" s="344">
        <v>186859.8</v>
      </c>
      <c r="Y139" s="339"/>
      <c r="Z139" s="345">
        <v>342619.8</v>
      </c>
      <c r="AA139" s="340"/>
      <c r="AB139" s="340"/>
      <c r="AC139" s="345">
        <v>190021.3</v>
      </c>
      <c r="AD139" s="345">
        <v>40961.26</v>
      </c>
      <c r="AE139" s="340"/>
      <c r="AF139" s="340"/>
      <c r="AG139" s="340"/>
      <c r="AH139" s="262">
        <f t="shared" si="13"/>
        <v>490458.33999999997</v>
      </c>
      <c r="AI139" s="263">
        <f t="shared" si="14"/>
        <v>47134.14</v>
      </c>
      <c r="AJ139" s="286">
        <f t="shared" si="15"/>
        <v>443324.19999999995</v>
      </c>
      <c r="AK139" s="282">
        <f t="shared" si="16"/>
        <v>369039.38</v>
      </c>
      <c r="AL139" s="289">
        <f t="shared" si="17"/>
        <v>573602.36</v>
      </c>
      <c r="AM139" s="286">
        <f t="shared" si="18"/>
        <v>-204562.97999999998</v>
      </c>
    </row>
    <row r="140" spans="1:39" ht="15" thickBot="1" x14ac:dyDescent="0.25">
      <c r="A140" s="252" t="s">
        <v>326</v>
      </c>
      <c r="B140" s="252" t="s">
        <v>47</v>
      </c>
      <c r="C140" s="290">
        <v>8043</v>
      </c>
      <c r="D140" s="291" t="s">
        <v>941</v>
      </c>
      <c r="E140" s="336" t="s">
        <v>2713</v>
      </c>
      <c r="F140" s="341">
        <v>294134.71000000002</v>
      </c>
      <c r="G140" s="341">
        <v>0</v>
      </c>
      <c r="H140" s="341">
        <v>396906.97</v>
      </c>
      <c r="I140" s="336"/>
      <c r="J140" s="342">
        <v>177834</v>
      </c>
      <c r="K140" s="342">
        <v>598193.30000000005</v>
      </c>
      <c r="L140" s="343">
        <v>6000</v>
      </c>
      <c r="M140" s="343">
        <v>74884.740000000005</v>
      </c>
      <c r="N140" s="338"/>
      <c r="O140" s="343">
        <v>1927</v>
      </c>
      <c r="P140" s="342">
        <v>249540</v>
      </c>
      <c r="Q140" s="336"/>
      <c r="R140" s="342">
        <v>-1356.36</v>
      </c>
      <c r="S140" s="342">
        <v>3529981.97</v>
      </c>
      <c r="T140" s="344">
        <v>227789.12</v>
      </c>
      <c r="U140" s="339"/>
      <c r="V140" s="339"/>
      <c r="W140" s="339"/>
      <c r="X140" s="344">
        <v>261807</v>
      </c>
      <c r="Y140" s="344">
        <v>-16200</v>
      </c>
      <c r="Z140" s="345">
        <v>477922</v>
      </c>
      <c r="AA140" s="340"/>
      <c r="AB140" s="340"/>
      <c r="AC140" s="345">
        <v>270539.69</v>
      </c>
      <c r="AD140" s="345">
        <v>8153.12</v>
      </c>
      <c r="AE140" s="340"/>
      <c r="AF140" s="340"/>
      <c r="AG140" s="340"/>
      <c r="AH140" s="262">
        <f t="shared" si="13"/>
        <v>691041.67999999993</v>
      </c>
      <c r="AI140" s="263">
        <f t="shared" si="14"/>
        <v>82811.740000000005</v>
      </c>
      <c r="AJ140" s="286">
        <f t="shared" si="15"/>
        <v>608229.93999999994</v>
      </c>
      <c r="AK140" s="282">
        <f t="shared" si="16"/>
        <v>473396.12</v>
      </c>
      <c r="AL140" s="289">
        <f t="shared" si="17"/>
        <v>756614.80999999994</v>
      </c>
      <c r="AM140" s="286">
        <f t="shared" si="18"/>
        <v>-283218.68999999994</v>
      </c>
    </row>
    <row r="141" spans="1:39" ht="15" thickBot="1" x14ac:dyDescent="0.25">
      <c r="A141" s="252" t="s">
        <v>326</v>
      </c>
      <c r="B141" s="252" t="s">
        <v>47</v>
      </c>
      <c r="C141" s="290">
        <v>4264</v>
      </c>
      <c r="D141" s="291" t="s">
        <v>942</v>
      </c>
      <c r="E141" s="336" t="s">
        <v>2714</v>
      </c>
      <c r="F141" s="341">
        <v>758415.15</v>
      </c>
      <c r="G141" s="341">
        <v>0</v>
      </c>
      <c r="H141" s="341">
        <v>154452.75</v>
      </c>
      <c r="I141" s="336"/>
      <c r="J141" s="342">
        <v>351598.45</v>
      </c>
      <c r="K141" s="342">
        <v>51978.39</v>
      </c>
      <c r="L141" s="343">
        <v>0</v>
      </c>
      <c r="M141" s="343">
        <v>59845.93</v>
      </c>
      <c r="N141" s="338"/>
      <c r="O141" s="343">
        <v>467</v>
      </c>
      <c r="P141" s="342">
        <v>79175</v>
      </c>
      <c r="Q141" s="336"/>
      <c r="R141" s="342">
        <v>2243.7199999999998</v>
      </c>
      <c r="S141" s="342">
        <v>1467910.57</v>
      </c>
      <c r="T141" s="344">
        <v>490370.06</v>
      </c>
      <c r="U141" s="344">
        <v>9750</v>
      </c>
      <c r="V141" s="339"/>
      <c r="W141" s="339"/>
      <c r="X141" s="344">
        <v>292929</v>
      </c>
      <c r="Y141" s="339"/>
      <c r="Z141" s="345">
        <v>363989</v>
      </c>
      <c r="AA141" s="340"/>
      <c r="AB141" s="340"/>
      <c r="AC141" s="345">
        <v>280857.26</v>
      </c>
      <c r="AD141" s="345">
        <v>8486.17</v>
      </c>
      <c r="AE141" s="340"/>
      <c r="AF141" s="340"/>
      <c r="AG141" s="340"/>
      <c r="AH141" s="262">
        <f t="shared" si="13"/>
        <v>912867.9</v>
      </c>
      <c r="AI141" s="263">
        <f t="shared" si="14"/>
        <v>60312.93</v>
      </c>
      <c r="AJ141" s="286">
        <f t="shared" si="15"/>
        <v>852554.97</v>
      </c>
      <c r="AK141" s="282">
        <f t="shared" si="16"/>
        <v>793049.06</v>
      </c>
      <c r="AL141" s="289">
        <f t="shared" si="17"/>
        <v>653332.43000000005</v>
      </c>
      <c r="AM141" s="286">
        <f t="shared" si="18"/>
        <v>139716.63</v>
      </c>
    </row>
    <row r="142" spans="1:39" ht="15" thickBot="1" x14ac:dyDescent="0.25">
      <c r="A142" s="252" t="s">
        <v>326</v>
      </c>
      <c r="B142" s="252" t="s">
        <v>47</v>
      </c>
      <c r="C142" s="290">
        <v>4475</v>
      </c>
      <c r="D142" s="291" t="s">
        <v>943</v>
      </c>
      <c r="E142" s="336" t="s">
        <v>2715</v>
      </c>
      <c r="F142" s="341">
        <v>335392.15000000002</v>
      </c>
      <c r="G142" s="341">
        <v>0</v>
      </c>
      <c r="H142" s="341">
        <v>248844.31</v>
      </c>
      <c r="I142" s="336"/>
      <c r="J142" s="342">
        <v>364472.83</v>
      </c>
      <c r="K142" s="342">
        <v>247094.92</v>
      </c>
      <c r="L142" s="338"/>
      <c r="M142" s="343">
        <v>65969.48</v>
      </c>
      <c r="N142" s="338"/>
      <c r="O142" s="343">
        <v>1284</v>
      </c>
      <c r="P142" s="342">
        <v>61400</v>
      </c>
      <c r="Q142" s="336"/>
      <c r="R142" s="336"/>
      <c r="S142" s="342">
        <v>431311.75</v>
      </c>
      <c r="T142" s="344">
        <v>430051.46</v>
      </c>
      <c r="U142" s="344">
        <v>23800</v>
      </c>
      <c r="V142" s="339"/>
      <c r="W142" s="339"/>
      <c r="X142" s="344">
        <v>175875</v>
      </c>
      <c r="Y142" s="344">
        <v>14600</v>
      </c>
      <c r="Z142" s="345">
        <v>327708</v>
      </c>
      <c r="AA142" s="340"/>
      <c r="AB142" s="340"/>
      <c r="AC142" s="345">
        <v>216343.15</v>
      </c>
      <c r="AD142" s="345">
        <v>33788.379999999997</v>
      </c>
      <c r="AE142" s="340"/>
      <c r="AF142" s="340"/>
      <c r="AG142" s="340"/>
      <c r="AH142" s="262">
        <f t="shared" si="13"/>
        <v>584236.46</v>
      </c>
      <c r="AI142" s="263">
        <f t="shared" si="14"/>
        <v>67253.48</v>
      </c>
      <c r="AJ142" s="286">
        <f t="shared" si="15"/>
        <v>516982.98</v>
      </c>
      <c r="AK142" s="282">
        <f t="shared" si="16"/>
        <v>644326.46</v>
      </c>
      <c r="AL142" s="289">
        <f t="shared" si="17"/>
        <v>577839.53</v>
      </c>
      <c r="AM142" s="286">
        <f t="shared" si="18"/>
        <v>66486.929999999935</v>
      </c>
    </row>
    <row r="143" spans="1:39" ht="15" thickBot="1" x14ac:dyDescent="0.25">
      <c r="A143" s="252" t="s">
        <v>326</v>
      </c>
      <c r="B143" s="252" t="s">
        <v>47</v>
      </c>
      <c r="C143" s="290">
        <v>4153</v>
      </c>
      <c r="D143" s="291" t="s">
        <v>944</v>
      </c>
      <c r="E143" s="336" t="s">
        <v>2716</v>
      </c>
      <c r="F143" s="341">
        <v>402177.32</v>
      </c>
      <c r="G143" s="341">
        <v>0</v>
      </c>
      <c r="H143" s="341">
        <v>100466.64</v>
      </c>
      <c r="I143" s="336"/>
      <c r="J143" s="342">
        <v>608984.93000000005</v>
      </c>
      <c r="K143" s="342">
        <v>371658.95</v>
      </c>
      <c r="L143" s="343">
        <v>0</v>
      </c>
      <c r="M143" s="343">
        <v>37824.300000000003</v>
      </c>
      <c r="N143" s="338"/>
      <c r="O143" s="343">
        <v>769</v>
      </c>
      <c r="P143" s="342">
        <v>24470</v>
      </c>
      <c r="Q143" s="336"/>
      <c r="R143" s="336"/>
      <c r="S143" s="342">
        <v>2115546</v>
      </c>
      <c r="T143" s="344">
        <v>188226.99</v>
      </c>
      <c r="U143" s="339"/>
      <c r="V143" s="339"/>
      <c r="W143" s="339"/>
      <c r="X143" s="344">
        <v>199920</v>
      </c>
      <c r="Y143" s="339"/>
      <c r="Z143" s="345">
        <v>292338</v>
      </c>
      <c r="AA143" s="340"/>
      <c r="AB143" s="340"/>
      <c r="AC143" s="345">
        <v>159022.32</v>
      </c>
      <c r="AD143" s="345">
        <v>33356.14</v>
      </c>
      <c r="AE143" s="340"/>
      <c r="AF143" s="340"/>
      <c r="AG143" s="340"/>
      <c r="AH143" s="262">
        <f t="shared" si="13"/>
        <v>502643.96</v>
      </c>
      <c r="AI143" s="263">
        <f t="shared" si="14"/>
        <v>38593.300000000003</v>
      </c>
      <c r="AJ143" s="286">
        <f t="shared" si="15"/>
        <v>464050.66000000003</v>
      </c>
      <c r="AK143" s="282">
        <f t="shared" si="16"/>
        <v>388146.99</v>
      </c>
      <c r="AL143" s="289">
        <f t="shared" si="17"/>
        <v>484716.46</v>
      </c>
      <c r="AM143" s="286">
        <f t="shared" si="18"/>
        <v>-96569.47000000003</v>
      </c>
    </row>
    <row r="144" spans="1:39" ht="15" thickBot="1" x14ac:dyDescent="0.25">
      <c r="A144" s="252" t="s">
        <v>326</v>
      </c>
      <c r="B144" s="252" t="s">
        <v>47</v>
      </c>
      <c r="C144" s="290">
        <v>2552</v>
      </c>
      <c r="D144" s="291" t="s">
        <v>945</v>
      </c>
      <c r="E144" s="336" t="s">
        <v>2717</v>
      </c>
      <c r="F144" s="341">
        <v>234652.55</v>
      </c>
      <c r="G144" s="341">
        <v>0</v>
      </c>
      <c r="H144" s="341">
        <v>149583.73000000001</v>
      </c>
      <c r="I144" s="336"/>
      <c r="J144" s="342">
        <v>1138820.6599999999</v>
      </c>
      <c r="K144" s="342">
        <v>11650.85</v>
      </c>
      <c r="L144" s="343">
        <v>0</v>
      </c>
      <c r="M144" s="343">
        <v>41935.54</v>
      </c>
      <c r="N144" s="338"/>
      <c r="O144" s="343">
        <v>593</v>
      </c>
      <c r="P144" s="342">
        <v>12720</v>
      </c>
      <c r="Q144" s="336"/>
      <c r="R144" s="342">
        <v>-20</v>
      </c>
      <c r="S144" s="342">
        <v>2263113.85</v>
      </c>
      <c r="T144" s="344">
        <v>96821.19</v>
      </c>
      <c r="U144" s="344">
        <v>5480</v>
      </c>
      <c r="V144" s="339"/>
      <c r="W144" s="339"/>
      <c r="X144" s="344">
        <v>204658</v>
      </c>
      <c r="Y144" s="339"/>
      <c r="Z144" s="345">
        <v>297327</v>
      </c>
      <c r="AA144" s="345">
        <v>560</v>
      </c>
      <c r="AB144" s="340"/>
      <c r="AC144" s="345">
        <v>102348.98</v>
      </c>
      <c r="AD144" s="345">
        <v>29842.46</v>
      </c>
      <c r="AE144" s="340"/>
      <c r="AF144" s="340"/>
      <c r="AG144" s="340"/>
      <c r="AH144" s="262">
        <f t="shared" si="13"/>
        <v>384236.28</v>
      </c>
      <c r="AI144" s="263">
        <f t="shared" si="14"/>
        <v>42528.54</v>
      </c>
      <c r="AJ144" s="286">
        <f t="shared" si="15"/>
        <v>341707.74000000005</v>
      </c>
      <c r="AK144" s="282">
        <f t="shared" si="16"/>
        <v>306959.19</v>
      </c>
      <c r="AL144" s="289">
        <f t="shared" si="17"/>
        <v>430078.44</v>
      </c>
      <c r="AM144" s="286">
        <f t="shared" si="18"/>
        <v>-123119.25</v>
      </c>
    </row>
    <row r="145" spans="1:39" ht="15" thickBot="1" x14ac:dyDescent="0.25">
      <c r="A145" s="252" t="s">
        <v>326</v>
      </c>
      <c r="B145" s="252" t="s">
        <v>47</v>
      </c>
      <c r="C145" s="290">
        <v>5199</v>
      </c>
      <c r="D145" s="291" t="s">
        <v>946</v>
      </c>
      <c r="E145" s="336" t="s">
        <v>2718</v>
      </c>
      <c r="F145" s="341">
        <v>361182.84</v>
      </c>
      <c r="G145" s="341">
        <v>0</v>
      </c>
      <c r="H145" s="341">
        <v>374781.6</v>
      </c>
      <c r="I145" s="336"/>
      <c r="J145" s="342">
        <v>694346.4</v>
      </c>
      <c r="K145" s="342">
        <v>41310.1</v>
      </c>
      <c r="L145" s="338"/>
      <c r="M145" s="343">
        <v>54096.84</v>
      </c>
      <c r="N145" s="338"/>
      <c r="O145" s="343">
        <v>1842</v>
      </c>
      <c r="P145" s="342">
        <v>27500</v>
      </c>
      <c r="Q145" s="336"/>
      <c r="R145" s="336"/>
      <c r="S145" s="342">
        <v>2512572.4500000002</v>
      </c>
      <c r="T145" s="344">
        <v>234831.88</v>
      </c>
      <c r="U145" s="339"/>
      <c r="V145" s="339"/>
      <c r="W145" s="339"/>
      <c r="X145" s="344">
        <v>331030</v>
      </c>
      <c r="Y145" s="344">
        <v>4000</v>
      </c>
      <c r="Z145" s="345">
        <v>442923.77</v>
      </c>
      <c r="AA145" s="340"/>
      <c r="AB145" s="340"/>
      <c r="AC145" s="345">
        <v>153786.18</v>
      </c>
      <c r="AD145" s="345">
        <v>11316.8</v>
      </c>
      <c r="AE145" s="340"/>
      <c r="AF145" s="340"/>
      <c r="AG145" s="340"/>
      <c r="AH145" s="262">
        <f t="shared" si="13"/>
        <v>735964.44</v>
      </c>
      <c r="AI145" s="263">
        <f t="shared" si="14"/>
        <v>55938.84</v>
      </c>
      <c r="AJ145" s="286">
        <f t="shared" si="15"/>
        <v>680025.59999999998</v>
      </c>
      <c r="AK145" s="282">
        <f t="shared" si="16"/>
        <v>569861.88</v>
      </c>
      <c r="AL145" s="289">
        <f t="shared" si="17"/>
        <v>608026.75</v>
      </c>
      <c r="AM145" s="286">
        <f t="shared" si="18"/>
        <v>-38164.869999999995</v>
      </c>
    </row>
    <row r="146" spans="1:39" ht="15" thickBot="1" x14ac:dyDescent="0.25">
      <c r="A146" s="252" t="s">
        <v>326</v>
      </c>
      <c r="B146" s="252" t="s">
        <v>47</v>
      </c>
      <c r="C146" s="290">
        <v>7299</v>
      </c>
      <c r="D146" s="291" t="s">
        <v>947</v>
      </c>
      <c r="E146" s="336" t="s">
        <v>2719</v>
      </c>
      <c r="F146" s="341">
        <v>683471.1</v>
      </c>
      <c r="G146" s="341">
        <v>0</v>
      </c>
      <c r="H146" s="341">
        <v>217704.31</v>
      </c>
      <c r="I146" s="336"/>
      <c r="J146" s="342">
        <v>1891123.94</v>
      </c>
      <c r="K146" s="342">
        <v>572408.85</v>
      </c>
      <c r="L146" s="343">
        <v>0</v>
      </c>
      <c r="M146" s="343">
        <v>74738.34</v>
      </c>
      <c r="N146" s="338"/>
      <c r="O146" s="343">
        <v>1307</v>
      </c>
      <c r="P146" s="336"/>
      <c r="Q146" s="336"/>
      <c r="R146" s="336"/>
      <c r="S146" s="342">
        <v>1298036.29</v>
      </c>
      <c r="T146" s="344">
        <v>265011.23</v>
      </c>
      <c r="U146" s="339"/>
      <c r="V146" s="339"/>
      <c r="W146" s="339"/>
      <c r="X146" s="344">
        <v>122766</v>
      </c>
      <c r="Y146" s="339"/>
      <c r="Z146" s="345">
        <v>299608</v>
      </c>
      <c r="AA146" s="340"/>
      <c r="AB146" s="340"/>
      <c r="AC146" s="345">
        <v>217286.66</v>
      </c>
      <c r="AD146" s="345">
        <v>78728.67</v>
      </c>
      <c r="AE146" s="340"/>
      <c r="AF146" s="340"/>
      <c r="AG146" s="340"/>
      <c r="AH146" s="262">
        <f t="shared" si="13"/>
        <v>901175.40999999992</v>
      </c>
      <c r="AI146" s="263">
        <f t="shared" si="14"/>
        <v>76045.34</v>
      </c>
      <c r="AJ146" s="286">
        <f t="shared" si="15"/>
        <v>825130.07</v>
      </c>
      <c r="AK146" s="282">
        <f t="shared" si="16"/>
        <v>387777.23</v>
      </c>
      <c r="AL146" s="289">
        <f t="shared" si="17"/>
        <v>595623.33000000007</v>
      </c>
      <c r="AM146" s="286">
        <f t="shared" si="18"/>
        <v>-207846.10000000009</v>
      </c>
    </row>
    <row r="147" spans="1:39" ht="15" thickBot="1" x14ac:dyDescent="0.25">
      <c r="A147" s="252" t="s">
        <v>330</v>
      </c>
      <c r="B147" s="252" t="s">
        <v>48</v>
      </c>
      <c r="C147" s="290">
        <v>3325</v>
      </c>
      <c r="D147" s="291" t="s">
        <v>948</v>
      </c>
      <c r="E147" s="336" t="s">
        <v>2720</v>
      </c>
      <c r="F147" s="341">
        <v>65852.149999999994</v>
      </c>
      <c r="G147" s="341">
        <v>5000</v>
      </c>
      <c r="H147" s="341">
        <v>570869.35</v>
      </c>
      <c r="I147" s="336"/>
      <c r="J147" s="342">
        <v>688202</v>
      </c>
      <c r="K147" s="342">
        <v>147392.14000000001</v>
      </c>
      <c r="L147" s="343">
        <v>0</v>
      </c>
      <c r="M147" s="343">
        <v>49800.7</v>
      </c>
      <c r="N147" s="338"/>
      <c r="O147" s="338"/>
      <c r="P147" s="336"/>
      <c r="Q147" s="336"/>
      <c r="R147" s="342">
        <v>93574.49</v>
      </c>
      <c r="S147" s="342">
        <v>1854562.35</v>
      </c>
      <c r="T147" s="344">
        <v>52277.02</v>
      </c>
      <c r="U147" s="339"/>
      <c r="V147" s="339"/>
      <c r="W147" s="339"/>
      <c r="X147" s="344">
        <v>154560</v>
      </c>
      <c r="Y147" s="344">
        <v>5745.2</v>
      </c>
      <c r="Z147" s="345">
        <v>321922</v>
      </c>
      <c r="AA147" s="340"/>
      <c r="AB147" s="340"/>
      <c r="AC147" s="345">
        <v>129105.81</v>
      </c>
      <c r="AD147" s="345">
        <v>66915.399999999994</v>
      </c>
      <c r="AE147" s="340"/>
      <c r="AF147" s="340"/>
      <c r="AG147" s="340"/>
      <c r="AH147" s="262">
        <f t="shared" si="13"/>
        <v>641721.5</v>
      </c>
      <c r="AI147" s="263">
        <f t="shared" si="14"/>
        <v>49800.7</v>
      </c>
      <c r="AJ147" s="286">
        <f t="shared" si="15"/>
        <v>591920.80000000005</v>
      </c>
      <c r="AK147" s="282">
        <f t="shared" si="16"/>
        <v>212582.22</v>
      </c>
      <c r="AL147" s="289">
        <f t="shared" si="17"/>
        <v>517943.20999999996</v>
      </c>
      <c r="AM147" s="286">
        <f t="shared" si="18"/>
        <v>-305360.99</v>
      </c>
    </row>
    <row r="148" spans="1:39" ht="15" thickBot="1" x14ac:dyDescent="0.25">
      <c r="A148" s="252" t="s">
        <v>330</v>
      </c>
      <c r="B148" s="252" t="s">
        <v>48</v>
      </c>
      <c r="C148" s="290">
        <v>5397</v>
      </c>
      <c r="D148" s="291" t="s">
        <v>949</v>
      </c>
      <c r="E148" s="336" t="s">
        <v>2721</v>
      </c>
      <c r="F148" s="341">
        <v>1437971.26</v>
      </c>
      <c r="G148" s="337"/>
      <c r="H148" s="341">
        <v>46556.05</v>
      </c>
      <c r="I148" s="336"/>
      <c r="J148" s="342">
        <v>792989.99</v>
      </c>
      <c r="K148" s="342">
        <v>388143</v>
      </c>
      <c r="L148" s="343">
        <v>0</v>
      </c>
      <c r="M148" s="343">
        <v>60300</v>
      </c>
      <c r="N148" s="338"/>
      <c r="O148" s="338"/>
      <c r="P148" s="336"/>
      <c r="Q148" s="336"/>
      <c r="R148" s="342">
        <v>160123.62</v>
      </c>
      <c r="S148" s="342">
        <v>3974625.34</v>
      </c>
      <c r="T148" s="344">
        <v>135171.97</v>
      </c>
      <c r="U148" s="339"/>
      <c r="V148" s="339"/>
      <c r="W148" s="339"/>
      <c r="X148" s="344">
        <v>182490</v>
      </c>
      <c r="Y148" s="344">
        <v>32158.400000000001</v>
      </c>
      <c r="Z148" s="345">
        <v>365936</v>
      </c>
      <c r="AA148" s="340"/>
      <c r="AB148" s="340"/>
      <c r="AC148" s="345">
        <v>180758.7</v>
      </c>
      <c r="AD148" s="345">
        <v>61262.2</v>
      </c>
      <c r="AE148" s="340"/>
      <c r="AF148" s="340"/>
      <c r="AG148" s="340"/>
      <c r="AH148" s="262">
        <f t="shared" si="13"/>
        <v>1484527.31</v>
      </c>
      <c r="AI148" s="263">
        <f t="shared" si="14"/>
        <v>60300</v>
      </c>
      <c r="AJ148" s="286">
        <f t="shared" si="15"/>
        <v>1424227.31</v>
      </c>
      <c r="AK148" s="282">
        <f t="shared" si="16"/>
        <v>349820.37</v>
      </c>
      <c r="AL148" s="289">
        <f t="shared" si="17"/>
        <v>607956.89999999991</v>
      </c>
      <c r="AM148" s="286">
        <f t="shared" si="18"/>
        <v>-258136.52999999991</v>
      </c>
    </row>
    <row r="149" spans="1:39" ht="15" thickBot="1" x14ac:dyDescent="0.25">
      <c r="A149" s="252" t="s">
        <v>330</v>
      </c>
      <c r="B149" s="252" t="s">
        <v>48</v>
      </c>
      <c r="C149" s="290">
        <v>2048</v>
      </c>
      <c r="D149" s="291" t="s">
        <v>950</v>
      </c>
      <c r="E149" s="336" t="s">
        <v>2722</v>
      </c>
      <c r="F149" s="341">
        <v>295046.28999999998</v>
      </c>
      <c r="G149" s="341">
        <v>4000</v>
      </c>
      <c r="H149" s="341">
        <v>85373.5</v>
      </c>
      <c r="I149" s="336"/>
      <c r="J149" s="342">
        <v>980388.39</v>
      </c>
      <c r="K149" s="342">
        <v>435527.45</v>
      </c>
      <c r="L149" s="343">
        <v>4800</v>
      </c>
      <c r="M149" s="343">
        <v>39771.300000000003</v>
      </c>
      <c r="N149" s="338"/>
      <c r="O149" s="338"/>
      <c r="P149" s="336"/>
      <c r="Q149" s="336"/>
      <c r="R149" s="342">
        <v>-3500</v>
      </c>
      <c r="S149" s="342">
        <v>2427116.52</v>
      </c>
      <c r="T149" s="344">
        <v>98187.22</v>
      </c>
      <c r="U149" s="339"/>
      <c r="V149" s="339"/>
      <c r="W149" s="339"/>
      <c r="X149" s="344">
        <v>361118.4</v>
      </c>
      <c r="Y149" s="344">
        <v>24621.84</v>
      </c>
      <c r="Z149" s="345">
        <v>412878.4</v>
      </c>
      <c r="AA149" s="340"/>
      <c r="AB149" s="340"/>
      <c r="AC149" s="345">
        <v>113742.14</v>
      </c>
      <c r="AD149" s="345">
        <v>44369.4</v>
      </c>
      <c r="AE149" s="340"/>
      <c r="AF149" s="340"/>
      <c r="AG149" s="340"/>
      <c r="AH149" s="262">
        <f t="shared" si="13"/>
        <v>384419.79</v>
      </c>
      <c r="AI149" s="263">
        <f t="shared" si="14"/>
        <v>44571.3</v>
      </c>
      <c r="AJ149" s="286">
        <f t="shared" si="15"/>
        <v>339848.49</v>
      </c>
      <c r="AK149" s="282">
        <f t="shared" si="16"/>
        <v>483927.46</v>
      </c>
      <c r="AL149" s="289">
        <f t="shared" si="17"/>
        <v>570989.94000000006</v>
      </c>
      <c r="AM149" s="286">
        <f t="shared" si="18"/>
        <v>-87062.48000000004</v>
      </c>
    </row>
    <row r="150" spans="1:39" ht="15" thickBot="1" x14ac:dyDescent="0.25">
      <c r="A150" s="252" t="s">
        <v>330</v>
      </c>
      <c r="B150" s="252" t="s">
        <v>48</v>
      </c>
      <c r="C150" s="290">
        <v>5559</v>
      </c>
      <c r="D150" s="291" t="s">
        <v>951</v>
      </c>
      <c r="E150" s="336" t="s">
        <v>2723</v>
      </c>
      <c r="F150" s="341">
        <v>918680.61</v>
      </c>
      <c r="G150" s="337"/>
      <c r="H150" s="341">
        <v>233471.64</v>
      </c>
      <c r="I150" s="336"/>
      <c r="J150" s="342">
        <v>765812.27</v>
      </c>
      <c r="K150" s="342">
        <v>536506.27</v>
      </c>
      <c r="L150" s="343">
        <v>6440</v>
      </c>
      <c r="M150" s="343">
        <v>89350</v>
      </c>
      <c r="N150" s="338"/>
      <c r="O150" s="343">
        <v>2005.62</v>
      </c>
      <c r="P150" s="336"/>
      <c r="Q150" s="336"/>
      <c r="R150" s="336"/>
      <c r="S150" s="342">
        <v>2538450.7999999998</v>
      </c>
      <c r="T150" s="344">
        <v>295984.39</v>
      </c>
      <c r="U150" s="339"/>
      <c r="V150" s="339"/>
      <c r="W150" s="339"/>
      <c r="X150" s="344">
        <v>329769</v>
      </c>
      <c r="Y150" s="344">
        <v>32817.599999999999</v>
      </c>
      <c r="Z150" s="345">
        <v>386729</v>
      </c>
      <c r="AA150" s="340"/>
      <c r="AB150" s="340"/>
      <c r="AC150" s="345">
        <v>236220.75</v>
      </c>
      <c r="AD150" s="345">
        <v>67067.320000000007</v>
      </c>
      <c r="AE150" s="340"/>
      <c r="AF150" s="340"/>
      <c r="AG150" s="340"/>
      <c r="AH150" s="262">
        <f t="shared" si="13"/>
        <v>1152152.25</v>
      </c>
      <c r="AI150" s="263">
        <f t="shared" si="14"/>
        <v>97795.62</v>
      </c>
      <c r="AJ150" s="286">
        <f t="shared" si="15"/>
        <v>1054356.6299999999</v>
      </c>
      <c r="AK150" s="282">
        <f t="shared" si="16"/>
        <v>658570.99</v>
      </c>
      <c r="AL150" s="289">
        <f t="shared" si="17"/>
        <v>690017.07000000007</v>
      </c>
      <c r="AM150" s="286">
        <f t="shared" si="18"/>
        <v>-31446.080000000075</v>
      </c>
    </row>
    <row r="151" spans="1:39" ht="15" thickBot="1" x14ac:dyDescent="0.25">
      <c r="A151" s="252" t="s">
        <v>330</v>
      </c>
      <c r="B151" s="252" t="s">
        <v>48</v>
      </c>
      <c r="C151" s="290">
        <v>3394</v>
      </c>
      <c r="D151" s="291" t="s">
        <v>952</v>
      </c>
      <c r="E151" s="336" t="s">
        <v>2724</v>
      </c>
      <c r="F151" s="341">
        <v>692012.51</v>
      </c>
      <c r="G151" s="337"/>
      <c r="H151" s="341">
        <v>422715.15</v>
      </c>
      <c r="I151" s="336"/>
      <c r="J151" s="342">
        <v>993118.6</v>
      </c>
      <c r="K151" s="342">
        <v>327661.99</v>
      </c>
      <c r="L151" s="343">
        <v>6760</v>
      </c>
      <c r="M151" s="343">
        <v>67875.34</v>
      </c>
      <c r="N151" s="338"/>
      <c r="O151" s="338"/>
      <c r="P151" s="336"/>
      <c r="Q151" s="336"/>
      <c r="R151" s="342">
        <v>97409.97</v>
      </c>
      <c r="S151" s="342">
        <v>3053279.47</v>
      </c>
      <c r="T151" s="344">
        <v>117052.96</v>
      </c>
      <c r="U151" s="344">
        <v>185000</v>
      </c>
      <c r="V151" s="339"/>
      <c r="W151" s="339"/>
      <c r="X151" s="344">
        <v>214963</v>
      </c>
      <c r="Y151" s="344">
        <v>24158</v>
      </c>
      <c r="Z151" s="345">
        <v>328343</v>
      </c>
      <c r="AA151" s="340"/>
      <c r="AB151" s="340"/>
      <c r="AC151" s="345">
        <v>147071.71</v>
      </c>
      <c r="AD151" s="345">
        <v>31570.080000000002</v>
      </c>
      <c r="AE151" s="340"/>
      <c r="AF151" s="340"/>
      <c r="AG151" s="340"/>
      <c r="AH151" s="262">
        <f t="shared" si="13"/>
        <v>1114727.6600000001</v>
      </c>
      <c r="AI151" s="263">
        <f t="shared" si="14"/>
        <v>74635.34</v>
      </c>
      <c r="AJ151" s="286">
        <f t="shared" si="15"/>
        <v>1040092.3200000002</v>
      </c>
      <c r="AK151" s="282">
        <f t="shared" si="16"/>
        <v>541173.96</v>
      </c>
      <c r="AL151" s="289">
        <f t="shared" si="17"/>
        <v>506984.79</v>
      </c>
      <c r="AM151" s="286">
        <f t="shared" si="18"/>
        <v>34189.169999999984</v>
      </c>
    </row>
    <row r="152" spans="1:39" ht="15" thickBot="1" x14ac:dyDescent="0.25">
      <c r="A152" s="252" t="s">
        <v>330</v>
      </c>
      <c r="B152" s="252" t="s">
        <v>48</v>
      </c>
      <c r="C152" s="290">
        <v>4182</v>
      </c>
      <c r="D152" s="291" t="s">
        <v>953</v>
      </c>
      <c r="E152" s="336" t="s">
        <v>2725</v>
      </c>
      <c r="F152" s="341">
        <v>733896.58</v>
      </c>
      <c r="G152" s="337"/>
      <c r="H152" s="341">
        <v>88976.51</v>
      </c>
      <c r="I152" s="336"/>
      <c r="J152" s="342">
        <v>242397.2</v>
      </c>
      <c r="K152" s="342">
        <v>171090.51</v>
      </c>
      <c r="L152" s="338"/>
      <c r="M152" s="343">
        <v>37300</v>
      </c>
      <c r="N152" s="338"/>
      <c r="O152" s="338"/>
      <c r="P152" s="336"/>
      <c r="Q152" s="336"/>
      <c r="R152" s="342">
        <v>-633.25</v>
      </c>
      <c r="S152" s="342">
        <v>1819262.69</v>
      </c>
      <c r="T152" s="344">
        <v>167520.17000000001</v>
      </c>
      <c r="U152" s="344">
        <v>16000</v>
      </c>
      <c r="V152" s="339"/>
      <c r="W152" s="339"/>
      <c r="X152" s="344">
        <v>219576</v>
      </c>
      <c r="Y152" s="344">
        <v>40381</v>
      </c>
      <c r="Z152" s="345">
        <v>351179.98</v>
      </c>
      <c r="AA152" s="340"/>
      <c r="AB152" s="340"/>
      <c r="AC152" s="345">
        <v>159562.23000000001</v>
      </c>
      <c r="AD152" s="345">
        <v>19762.259999999998</v>
      </c>
      <c r="AE152" s="340"/>
      <c r="AF152" s="340"/>
      <c r="AG152" s="340"/>
      <c r="AH152" s="262">
        <f t="shared" si="13"/>
        <v>822873.09</v>
      </c>
      <c r="AI152" s="263">
        <f t="shared" si="14"/>
        <v>37300</v>
      </c>
      <c r="AJ152" s="286">
        <f t="shared" si="15"/>
        <v>785573.09</v>
      </c>
      <c r="AK152" s="282">
        <f t="shared" si="16"/>
        <v>443477.17000000004</v>
      </c>
      <c r="AL152" s="289">
        <f t="shared" si="17"/>
        <v>530504.47</v>
      </c>
      <c r="AM152" s="286">
        <f t="shared" si="18"/>
        <v>-87027.29999999993</v>
      </c>
    </row>
    <row r="153" spans="1:39" ht="15" thickBot="1" x14ac:dyDescent="0.25">
      <c r="A153" s="252" t="s">
        <v>330</v>
      </c>
      <c r="B153" s="252" t="s">
        <v>48</v>
      </c>
      <c r="C153" s="290">
        <v>4497</v>
      </c>
      <c r="D153" s="291" t="s">
        <v>954</v>
      </c>
      <c r="E153" s="336" t="s">
        <v>2726</v>
      </c>
      <c r="F153" s="341">
        <v>185424.32</v>
      </c>
      <c r="G153" s="337"/>
      <c r="H153" s="341">
        <v>576173.84</v>
      </c>
      <c r="I153" s="336"/>
      <c r="J153" s="342">
        <v>903988.62</v>
      </c>
      <c r="K153" s="342">
        <v>90627.23</v>
      </c>
      <c r="L153" s="343">
        <v>0</v>
      </c>
      <c r="M153" s="343">
        <v>40464</v>
      </c>
      <c r="N153" s="338"/>
      <c r="O153" s="338"/>
      <c r="P153" s="336"/>
      <c r="Q153" s="336"/>
      <c r="R153" s="336"/>
      <c r="S153" s="342">
        <v>2522678.58</v>
      </c>
      <c r="T153" s="344">
        <v>195506.42</v>
      </c>
      <c r="U153" s="339"/>
      <c r="V153" s="339"/>
      <c r="W153" s="339"/>
      <c r="X153" s="344">
        <v>291865</v>
      </c>
      <c r="Y153" s="344">
        <v>30322.400000000001</v>
      </c>
      <c r="Z153" s="345">
        <v>359125</v>
      </c>
      <c r="AA153" s="340"/>
      <c r="AB153" s="340"/>
      <c r="AC153" s="345">
        <v>132347.12</v>
      </c>
      <c r="AD153" s="345">
        <v>43975.88</v>
      </c>
      <c r="AE153" s="340"/>
      <c r="AF153" s="340"/>
      <c r="AG153" s="340"/>
      <c r="AH153" s="262">
        <f t="shared" si="13"/>
        <v>761598.15999999992</v>
      </c>
      <c r="AI153" s="263">
        <f t="shared" si="14"/>
        <v>40464</v>
      </c>
      <c r="AJ153" s="286">
        <f t="shared" si="15"/>
        <v>721134.15999999992</v>
      </c>
      <c r="AK153" s="282">
        <f t="shared" si="16"/>
        <v>517693.82000000007</v>
      </c>
      <c r="AL153" s="289">
        <f t="shared" si="17"/>
        <v>535448</v>
      </c>
      <c r="AM153" s="286">
        <f t="shared" si="18"/>
        <v>-17754.179999999935</v>
      </c>
    </row>
    <row r="154" spans="1:39" ht="15" thickBot="1" x14ac:dyDescent="0.25">
      <c r="A154" s="252" t="s">
        <v>330</v>
      </c>
      <c r="B154" s="252" t="s">
        <v>48</v>
      </c>
      <c r="C154" s="290">
        <v>4239</v>
      </c>
      <c r="D154" s="291" t="s">
        <v>955</v>
      </c>
      <c r="E154" s="336" t="s">
        <v>2727</v>
      </c>
      <c r="F154" s="341">
        <v>129962.45</v>
      </c>
      <c r="G154" s="341">
        <v>5580</v>
      </c>
      <c r="H154" s="341">
        <v>83197.02</v>
      </c>
      <c r="I154" s="336"/>
      <c r="J154" s="342">
        <v>1045825.17</v>
      </c>
      <c r="K154" s="342">
        <v>194861.92</v>
      </c>
      <c r="L154" s="343">
        <v>2830</v>
      </c>
      <c r="M154" s="343">
        <v>52891.3</v>
      </c>
      <c r="N154" s="338"/>
      <c r="O154" s="338"/>
      <c r="P154" s="336"/>
      <c r="Q154" s="336"/>
      <c r="R154" s="342">
        <v>95409.55</v>
      </c>
      <c r="S154" s="342">
        <v>4801199.47</v>
      </c>
      <c r="T154" s="344">
        <v>56478.52</v>
      </c>
      <c r="U154" s="339"/>
      <c r="V154" s="339"/>
      <c r="W154" s="339"/>
      <c r="X154" s="344">
        <v>76230</v>
      </c>
      <c r="Y154" s="344">
        <v>14200</v>
      </c>
      <c r="Z154" s="345">
        <v>154572</v>
      </c>
      <c r="AA154" s="340"/>
      <c r="AB154" s="340"/>
      <c r="AC154" s="345">
        <v>122332.49</v>
      </c>
      <c r="AD154" s="345">
        <v>66687.91</v>
      </c>
      <c r="AE154" s="340"/>
      <c r="AF154" s="340"/>
      <c r="AG154" s="340"/>
      <c r="AH154" s="262">
        <f t="shared" si="13"/>
        <v>218739.47000000003</v>
      </c>
      <c r="AI154" s="263">
        <f t="shared" si="14"/>
        <v>55721.3</v>
      </c>
      <c r="AJ154" s="286">
        <f t="shared" si="15"/>
        <v>163018.17000000004</v>
      </c>
      <c r="AK154" s="282">
        <f t="shared" si="16"/>
        <v>146908.51999999999</v>
      </c>
      <c r="AL154" s="289">
        <f t="shared" si="17"/>
        <v>343592.4</v>
      </c>
      <c r="AM154" s="286">
        <f t="shared" si="18"/>
        <v>-196683.88000000003</v>
      </c>
    </row>
    <row r="155" spans="1:39" ht="15" thickBot="1" x14ac:dyDescent="0.25">
      <c r="A155" s="252" t="s">
        <v>330</v>
      </c>
      <c r="B155" s="252" t="s">
        <v>48</v>
      </c>
      <c r="C155" s="290">
        <v>3891</v>
      </c>
      <c r="D155" s="291" t="s">
        <v>956</v>
      </c>
      <c r="E155" s="336" t="s">
        <v>2728</v>
      </c>
      <c r="F155" s="341">
        <v>141487.57999999999</v>
      </c>
      <c r="G155" s="337"/>
      <c r="H155" s="341">
        <v>402293.56</v>
      </c>
      <c r="I155" s="336"/>
      <c r="J155" s="342">
        <v>1302989.99</v>
      </c>
      <c r="K155" s="342">
        <v>166875.85999999999</v>
      </c>
      <c r="L155" s="343">
        <v>13500</v>
      </c>
      <c r="M155" s="343">
        <v>52860.25</v>
      </c>
      <c r="N155" s="338"/>
      <c r="O155" s="343">
        <v>200.93</v>
      </c>
      <c r="P155" s="336"/>
      <c r="Q155" s="336"/>
      <c r="R155" s="342">
        <v>6531.04</v>
      </c>
      <c r="S155" s="342">
        <v>5209136.26</v>
      </c>
      <c r="T155" s="344">
        <v>224981.04</v>
      </c>
      <c r="U155" s="339"/>
      <c r="V155" s="339"/>
      <c r="W155" s="339"/>
      <c r="X155" s="344">
        <v>316456</v>
      </c>
      <c r="Y155" s="344">
        <v>28638</v>
      </c>
      <c r="Z155" s="345">
        <v>400904</v>
      </c>
      <c r="AA155" s="340"/>
      <c r="AB155" s="340"/>
      <c r="AC155" s="345">
        <v>149597.37</v>
      </c>
      <c r="AD155" s="345">
        <v>90947.8</v>
      </c>
      <c r="AE155" s="340"/>
      <c r="AF155" s="340"/>
      <c r="AG155" s="340"/>
      <c r="AH155" s="262">
        <f t="shared" si="13"/>
        <v>543781.14</v>
      </c>
      <c r="AI155" s="263">
        <f t="shared" si="14"/>
        <v>66561.179999999993</v>
      </c>
      <c r="AJ155" s="286">
        <f t="shared" si="15"/>
        <v>477219.96</v>
      </c>
      <c r="AK155" s="282">
        <f t="shared" si="16"/>
        <v>570075.04</v>
      </c>
      <c r="AL155" s="289">
        <f t="shared" si="17"/>
        <v>641449.17000000004</v>
      </c>
      <c r="AM155" s="286">
        <f t="shared" si="18"/>
        <v>-71374.13</v>
      </c>
    </row>
    <row r="156" spans="1:39" ht="15" thickBot="1" x14ac:dyDescent="0.25">
      <c r="A156" s="252" t="s">
        <v>330</v>
      </c>
      <c r="B156" s="252" t="s">
        <v>48</v>
      </c>
      <c r="C156" s="290">
        <v>3687</v>
      </c>
      <c r="D156" s="291" t="s">
        <v>957</v>
      </c>
      <c r="E156" s="336" t="s">
        <v>2729</v>
      </c>
      <c r="F156" s="341">
        <v>463539.38</v>
      </c>
      <c r="G156" s="337"/>
      <c r="H156" s="341">
        <v>309818.25</v>
      </c>
      <c r="I156" s="336"/>
      <c r="J156" s="342">
        <v>800225.53</v>
      </c>
      <c r="K156" s="342">
        <v>99366.07</v>
      </c>
      <c r="L156" s="343">
        <v>3500</v>
      </c>
      <c r="M156" s="343">
        <v>38350</v>
      </c>
      <c r="N156" s="338"/>
      <c r="O156" s="338"/>
      <c r="P156" s="336"/>
      <c r="Q156" s="336"/>
      <c r="R156" s="342">
        <v>126235.86</v>
      </c>
      <c r="S156" s="342">
        <v>2453318.4700000002</v>
      </c>
      <c r="T156" s="344">
        <v>53552.03</v>
      </c>
      <c r="U156" s="339"/>
      <c r="V156" s="339"/>
      <c r="W156" s="339"/>
      <c r="X156" s="344">
        <v>178626</v>
      </c>
      <c r="Y156" s="344">
        <v>17350.95</v>
      </c>
      <c r="Z156" s="345">
        <v>227617.75</v>
      </c>
      <c r="AA156" s="340"/>
      <c r="AB156" s="340"/>
      <c r="AC156" s="345">
        <v>95239.06</v>
      </c>
      <c r="AD156" s="345">
        <v>36030.54</v>
      </c>
      <c r="AE156" s="340"/>
      <c r="AF156" s="340"/>
      <c r="AG156" s="340"/>
      <c r="AH156" s="262">
        <f t="shared" si="13"/>
        <v>773357.63</v>
      </c>
      <c r="AI156" s="263">
        <f t="shared" si="14"/>
        <v>41850</v>
      </c>
      <c r="AJ156" s="286">
        <f t="shared" si="15"/>
        <v>731507.63</v>
      </c>
      <c r="AK156" s="282">
        <f t="shared" si="16"/>
        <v>249528.98</v>
      </c>
      <c r="AL156" s="289">
        <f t="shared" si="17"/>
        <v>358887.35</v>
      </c>
      <c r="AM156" s="286">
        <f t="shared" si="18"/>
        <v>-109358.36999999997</v>
      </c>
    </row>
    <row r="157" spans="1:39" ht="15" thickBot="1" x14ac:dyDescent="0.25">
      <c r="A157" s="252" t="s">
        <v>330</v>
      </c>
      <c r="B157" s="252" t="s">
        <v>48</v>
      </c>
      <c r="C157" s="290">
        <v>7013</v>
      </c>
      <c r="D157" s="291" t="s">
        <v>958</v>
      </c>
      <c r="E157" s="336" t="s">
        <v>2730</v>
      </c>
      <c r="F157" s="341">
        <v>1080972.44</v>
      </c>
      <c r="G157" s="341">
        <v>10800</v>
      </c>
      <c r="H157" s="341">
        <v>615511.43999999994</v>
      </c>
      <c r="I157" s="336"/>
      <c r="J157" s="342">
        <v>313185.49</v>
      </c>
      <c r="K157" s="342">
        <v>547958.43999999994</v>
      </c>
      <c r="L157" s="343">
        <v>3000</v>
      </c>
      <c r="M157" s="343">
        <v>74123.570000000007</v>
      </c>
      <c r="N157" s="338"/>
      <c r="O157" s="338"/>
      <c r="P157" s="336"/>
      <c r="Q157" s="336"/>
      <c r="R157" s="342">
        <v>-200</v>
      </c>
      <c r="S157" s="342">
        <v>4517827.99</v>
      </c>
      <c r="T157" s="344">
        <v>300391.59000000003</v>
      </c>
      <c r="U157" s="339"/>
      <c r="V157" s="339"/>
      <c r="W157" s="339"/>
      <c r="X157" s="344">
        <v>311689</v>
      </c>
      <c r="Y157" s="344">
        <v>35841.68</v>
      </c>
      <c r="Z157" s="345">
        <v>415029</v>
      </c>
      <c r="AA157" s="340"/>
      <c r="AB157" s="340"/>
      <c r="AC157" s="345">
        <v>180769.95</v>
      </c>
      <c r="AD157" s="345">
        <v>192988.06</v>
      </c>
      <c r="AE157" s="340"/>
      <c r="AF157" s="340"/>
      <c r="AG157" s="340"/>
      <c r="AH157" s="262">
        <f t="shared" si="13"/>
        <v>1707283.88</v>
      </c>
      <c r="AI157" s="263">
        <f t="shared" si="14"/>
        <v>77123.570000000007</v>
      </c>
      <c r="AJ157" s="286">
        <f t="shared" si="15"/>
        <v>1630160.3099999998</v>
      </c>
      <c r="AK157" s="282">
        <f t="shared" si="16"/>
        <v>647922.27000000014</v>
      </c>
      <c r="AL157" s="289">
        <f t="shared" si="17"/>
        <v>788787.01</v>
      </c>
      <c r="AM157" s="286">
        <f t="shared" si="18"/>
        <v>-140864.73999999987</v>
      </c>
    </row>
    <row r="158" spans="1:39" ht="15" thickBot="1" x14ac:dyDescent="0.25">
      <c r="A158" s="252" t="s">
        <v>330</v>
      </c>
      <c r="B158" s="252" t="s">
        <v>48</v>
      </c>
      <c r="C158" s="290">
        <v>4588</v>
      </c>
      <c r="D158" s="291" t="s">
        <v>959</v>
      </c>
      <c r="E158" s="336" t="s">
        <v>2731</v>
      </c>
      <c r="F158" s="341">
        <v>465155.97</v>
      </c>
      <c r="G158" s="341">
        <v>0</v>
      </c>
      <c r="H158" s="341">
        <v>46168.57</v>
      </c>
      <c r="I158" s="336"/>
      <c r="J158" s="342">
        <v>605247.1</v>
      </c>
      <c r="K158" s="342">
        <v>185858.59</v>
      </c>
      <c r="L158" s="343">
        <v>0</v>
      </c>
      <c r="M158" s="343">
        <v>40071</v>
      </c>
      <c r="N158" s="338"/>
      <c r="O158" s="338"/>
      <c r="P158" s="336"/>
      <c r="Q158" s="336"/>
      <c r="R158" s="336"/>
      <c r="S158" s="342">
        <v>3061336.79</v>
      </c>
      <c r="T158" s="344">
        <v>195276.1</v>
      </c>
      <c r="U158" s="339"/>
      <c r="V158" s="339"/>
      <c r="W158" s="339"/>
      <c r="X158" s="344">
        <v>159474</v>
      </c>
      <c r="Y158" s="344">
        <v>34927.199999999997</v>
      </c>
      <c r="Z158" s="345">
        <v>257504</v>
      </c>
      <c r="AA158" s="340"/>
      <c r="AB158" s="340"/>
      <c r="AC158" s="345">
        <v>144981</v>
      </c>
      <c r="AD158" s="345">
        <v>29406.5</v>
      </c>
      <c r="AE158" s="340"/>
      <c r="AF158" s="340"/>
      <c r="AG158" s="340"/>
      <c r="AH158" s="262">
        <f t="shared" si="13"/>
        <v>511324.54</v>
      </c>
      <c r="AI158" s="263">
        <f t="shared" si="14"/>
        <v>40071</v>
      </c>
      <c r="AJ158" s="286">
        <f t="shared" si="15"/>
        <v>471253.54</v>
      </c>
      <c r="AK158" s="282">
        <f t="shared" si="16"/>
        <v>389677.3</v>
      </c>
      <c r="AL158" s="289">
        <f t="shared" si="17"/>
        <v>431891.5</v>
      </c>
      <c r="AM158" s="286">
        <f t="shared" si="18"/>
        <v>-42214.200000000012</v>
      </c>
    </row>
    <row r="159" spans="1:39" ht="15" thickBot="1" x14ac:dyDescent="0.25">
      <c r="A159" s="252" t="s">
        <v>330</v>
      </c>
      <c r="B159" s="252" t="s">
        <v>48</v>
      </c>
      <c r="C159" s="290">
        <v>2353</v>
      </c>
      <c r="D159" s="291" t="s">
        <v>960</v>
      </c>
      <c r="E159" s="336" t="s">
        <v>2732</v>
      </c>
      <c r="F159" s="341">
        <v>220263.6</v>
      </c>
      <c r="G159" s="341">
        <v>10000</v>
      </c>
      <c r="H159" s="341">
        <v>259335.56</v>
      </c>
      <c r="I159" s="336"/>
      <c r="J159" s="342">
        <v>1733584.79</v>
      </c>
      <c r="K159" s="342">
        <v>570861.65</v>
      </c>
      <c r="L159" s="338"/>
      <c r="M159" s="343">
        <v>89971.09</v>
      </c>
      <c r="N159" s="338"/>
      <c r="O159" s="338"/>
      <c r="P159" s="336"/>
      <c r="Q159" s="336"/>
      <c r="R159" s="342">
        <v>68073.649999999994</v>
      </c>
      <c r="S159" s="342">
        <v>2227904.62</v>
      </c>
      <c r="T159" s="344">
        <v>64542.5</v>
      </c>
      <c r="U159" s="339"/>
      <c r="V159" s="339"/>
      <c r="W159" s="339"/>
      <c r="X159" s="344">
        <v>158088</v>
      </c>
      <c r="Y159" s="344">
        <v>15101.2</v>
      </c>
      <c r="Z159" s="345">
        <v>255400</v>
      </c>
      <c r="AA159" s="340"/>
      <c r="AB159" s="340"/>
      <c r="AC159" s="345">
        <v>110631.34</v>
      </c>
      <c r="AD159" s="345">
        <v>6752</v>
      </c>
      <c r="AE159" s="340"/>
      <c r="AF159" s="340"/>
      <c r="AG159" s="340"/>
      <c r="AH159" s="262">
        <f t="shared" si="13"/>
        <v>489599.16000000003</v>
      </c>
      <c r="AI159" s="263">
        <f t="shared" si="14"/>
        <v>89971.09</v>
      </c>
      <c r="AJ159" s="286">
        <f t="shared" si="15"/>
        <v>399628.07000000007</v>
      </c>
      <c r="AK159" s="282">
        <f t="shared" si="16"/>
        <v>237731.7</v>
      </c>
      <c r="AL159" s="289">
        <f t="shared" si="17"/>
        <v>372783.33999999997</v>
      </c>
      <c r="AM159" s="286">
        <f t="shared" si="18"/>
        <v>-135051.63999999996</v>
      </c>
    </row>
    <row r="160" spans="1:39" ht="15" thickBot="1" x14ac:dyDescent="0.25">
      <c r="A160" s="252" t="s">
        <v>330</v>
      </c>
      <c r="B160" s="252" t="s">
        <v>48</v>
      </c>
      <c r="C160" s="290">
        <v>3206</v>
      </c>
      <c r="D160" s="291" t="s">
        <v>961</v>
      </c>
      <c r="E160" s="336" t="s">
        <v>2733</v>
      </c>
      <c r="F160" s="341">
        <v>307920.07</v>
      </c>
      <c r="G160" s="341">
        <v>5580</v>
      </c>
      <c r="H160" s="341">
        <v>407347.79</v>
      </c>
      <c r="I160" s="336"/>
      <c r="J160" s="342">
        <v>1354879.29</v>
      </c>
      <c r="K160" s="342">
        <v>223527.71</v>
      </c>
      <c r="L160" s="343">
        <v>3500</v>
      </c>
      <c r="M160" s="343">
        <v>52281.3</v>
      </c>
      <c r="N160" s="338"/>
      <c r="O160" s="338"/>
      <c r="P160" s="336"/>
      <c r="Q160" s="336"/>
      <c r="R160" s="342">
        <v>-997.5</v>
      </c>
      <c r="S160" s="342">
        <v>1652500.79</v>
      </c>
      <c r="T160" s="344">
        <v>145190.07999999999</v>
      </c>
      <c r="U160" s="339"/>
      <c r="V160" s="339"/>
      <c r="W160" s="339"/>
      <c r="X160" s="344">
        <v>175174</v>
      </c>
      <c r="Y160" s="344">
        <v>30714</v>
      </c>
      <c r="Z160" s="345">
        <v>286614</v>
      </c>
      <c r="AA160" s="340"/>
      <c r="AB160" s="340"/>
      <c r="AC160" s="345">
        <v>89398.42</v>
      </c>
      <c r="AD160" s="345">
        <v>35793.24</v>
      </c>
      <c r="AE160" s="340"/>
      <c r="AF160" s="340"/>
      <c r="AG160" s="340"/>
      <c r="AH160" s="262">
        <f t="shared" si="13"/>
        <v>720847.86</v>
      </c>
      <c r="AI160" s="263">
        <f t="shared" si="14"/>
        <v>55781.3</v>
      </c>
      <c r="AJ160" s="286">
        <f t="shared" si="15"/>
        <v>665066.55999999994</v>
      </c>
      <c r="AK160" s="282">
        <f t="shared" si="16"/>
        <v>351078.07999999996</v>
      </c>
      <c r="AL160" s="289">
        <f t="shared" si="17"/>
        <v>411805.66</v>
      </c>
      <c r="AM160" s="286">
        <f t="shared" si="18"/>
        <v>-60727.580000000016</v>
      </c>
    </row>
    <row r="161" spans="1:39" ht="15" thickBot="1" x14ac:dyDescent="0.25">
      <c r="A161" s="252" t="s">
        <v>330</v>
      </c>
      <c r="B161" s="252" t="s">
        <v>48</v>
      </c>
      <c r="C161" s="290">
        <v>2498</v>
      </c>
      <c r="D161" s="291" t="s">
        <v>962</v>
      </c>
      <c r="E161" s="336" t="s">
        <v>2734</v>
      </c>
      <c r="F161" s="341">
        <v>439826.84</v>
      </c>
      <c r="G161" s="337"/>
      <c r="H161" s="341">
        <v>50569.440000000002</v>
      </c>
      <c r="I161" s="336"/>
      <c r="J161" s="342">
        <v>924416.61</v>
      </c>
      <c r="K161" s="342">
        <v>369602.65</v>
      </c>
      <c r="L161" s="338"/>
      <c r="M161" s="343">
        <v>52618.57</v>
      </c>
      <c r="N161" s="338"/>
      <c r="O161" s="338"/>
      <c r="P161" s="336"/>
      <c r="Q161" s="336"/>
      <c r="R161" s="342">
        <v>4400</v>
      </c>
      <c r="S161" s="342">
        <v>2038406.69</v>
      </c>
      <c r="T161" s="344">
        <v>121696.75</v>
      </c>
      <c r="U161" s="339"/>
      <c r="V161" s="339"/>
      <c r="W161" s="339"/>
      <c r="X161" s="344">
        <v>282338</v>
      </c>
      <c r="Y161" s="344">
        <v>10899.2</v>
      </c>
      <c r="Z161" s="345">
        <v>375134</v>
      </c>
      <c r="AA161" s="340"/>
      <c r="AB161" s="340"/>
      <c r="AC161" s="345">
        <v>93506.27</v>
      </c>
      <c r="AD161" s="345">
        <v>78988.179999999993</v>
      </c>
      <c r="AE161" s="340"/>
      <c r="AF161" s="340"/>
      <c r="AG161" s="340"/>
      <c r="AH161" s="262">
        <f t="shared" si="13"/>
        <v>490396.28</v>
      </c>
      <c r="AI161" s="263">
        <f t="shared" si="14"/>
        <v>52618.57</v>
      </c>
      <c r="AJ161" s="286">
        <f t="shared" si="15"/>
        <v>437777.71</v>
      </c>
      <c r="AK161" s="282">
        <f t="shared" si="16"/>
        <v>414933.95</v>
      </c>
      <c r="AL161" s="289">
        <f t="shared" si="17"/>
        <v>547628.44999999995</v>
      </c>
      <c r="AM161" s="286">
        <f t="shared" si="18"/>
        <v>-132694.49999999994</v>
      </c>
    </row>
    <row r="162" spans="1:39" ht="15" thickBot="1" x14ac:dyDescent="0.25">
      <c r="A162" s="252" t="s">
        <v>330</v>
      </c>
      <c r="B162" s="252" t="s">
        <v>48</v>
      </c>
      <c r="C162" s="290">
        <v>4052</v>
      </c>
      <c r="D162" s="291" t="s">
        <v>963</v>
      </c>
      <c r="E162" s="336" t="s">
        <v>2735</v>
      </c>
      <c r="F162" s="341">
        <v>539530.86</v>
      </c>
      <c r="G162" s="337"/>
      <c r="H162" s="341">
        <v>67605</v>
      </c>
      <c r="I162" s="336"/>
      <c r="J162" s="342">
        <v>1162387.3500000001</v>
      </c>
      <c r="K162" s="342">
        <v>323972.40000000002</v>
      </c>
      <c r="L162" s="343">
        <v>0</v>
      </c>
      <c r="M162" s="343">
        <v>54250</v>
      </c>
      <c r="N162" s="338"/>
      <c r="O162" s="338"/>
      <c r="P162" s="336"/>
      <c r="Q162" s="336"/>
      <c r="R162" s="342">
        <v>116784.65</v>
      </c>
      <c r="S162" s="342">
        <v>2546107.46</v>
      </c>
      <c r="T162" s="344">
        <v>81674.62</v>
      </c>
      <c r="U162" s="339"/>
      <c r="V162" s="339"/>
      <c r="W162" s="339"/>
      <c r="X162" s="344">
        <v>193312</v>
      </c>
      <c r="Y162" s="344">
        <v>33480.800000000003</v>
      </c>
      <c r="Z162" s="345">
        <v>300958</v>
      </c>
      <c r="AA162" s="340"/>
      <c r="AB162" s="340"/>
      <c r="AC162" s="345">
        <v>143471.95000000001</v>
      </c>
      <c r="AD162" s="345">
        <v>55779.94</v>
      </c>
      <c r="AE162" s="340"/>
      <c r="AF162" s="340"/>
      <c r="AG162" s="340"/>
      <c r="AH162" s="262">
        <f t="shared" si="13"/>
        <v>607135.86</v>
      </c>
      <c r="AI162" s="263">
        <f t="shared" si="14"/>
        <v>54250</v>
      </c>
      <c r="AJ162" s="286">
        <f t="shared" si="15"/>
        <v>552885.86</v>
      </c>
      <c r="AK162" s="282">
        <f t="shared" si="16"/>
        <v>308467.42</v>
      </c>
      <c r="AL162" s="289">
        <f t="shared" si="17"/>
        <v>500209.89</v>
      </c>
      <c r="AM162" s="286">
        <f t="shared" si="18"/>
        <v>-191742.47000000003</v>
      </c>
    </row>
    <row r="163" spans="1:39" ht="15" thickBot="1" x14ac:dyDescent="0.25">
      <c r="A163" s="252" t="s">
        <v>330</v>
      </c>
      <c r="B163" s="252" t="s">
        <v>48</v>
      </c>
      <c r="C163" s="290">
        <v>2478</v>
      </c>
      <c r="D163" s="291" t="s">
        <v>964</v>
      </c>
      <c r="E163" s="336" t="s">
        <v>2736</v>
      </c>
      <c r="F163" s="341">
        <v>59287.05</v>
      </c>
      <c r="G163" s="337"/>
      <c r="H163" s="341">
        <v>38184.94</v>
      </c>
      <c r="I163" s="336"/>
      <c r="J163" s="342">
        <v>260453.87</v>
      </c>
      <c r="K163" s="342">
        <v>440114.23</v>
      </c>
      <c r="L163" s="343">
        <v>0</v>
      </c>
      <c r="M163" s="343">
        <v>49200</v>
      </c>
      <c r="N163" s="338"/>
      <c r="O163" s="338"/>
      <c r="P163" s="336"/>
      <c r="Q163" s="336"/>
      <c r="R163" s="342">
        <v>4900</v>
      </c>
      <c r="S163" s="342">
        <v>2320392.7599999998</v>
      </c>
      <c r="T163" s="344">
        <v>150966.87</v>
      </c>
      <c r="U163" s="339"/>
      <c r="V163" s="344">
        <v>33.840000000000003</v>
      </c>
      <c r="W163" s="339"/>
      <c r="X163" s="344">
        <v>137520</v>
      </c>
      <c r="Y163" s="344">
        <v>18285.599999999999</v>
      </c>
      <c r="Z163" s="345">
        <v>231386</v>
      </c>
      <c r="AA163" s="340"/>
      <c r="AB163" s="340"/>
      <c r="AC163" s="345">
        <v>117223.14</v>
      </c>
      <c r="AD163" s="345">
        <v>16603</v>
      </c>
      <c r="AE163" s="340"/>
      <c r="AF163" s="340"/>
      <c r="AG163" s="340"/>
      <c r="AH163" s="262">
        <f t="shared" si="13"/>
        <v>97471.99</v>
      </c>
      <c r="AI163" s="263">
        <f t="shared" si="14"/>
        <v>49200</v>
      </c>
      <c r="AJ163" s="286">
        <f t="shared" si="15"/>
        <v>48271.990000000005</v>
      </c>
      <c r="AK163" s="282">
        <f t="shared" si="16"/>
        <v>306806.30999999994</v>
      </c>
      <c r="AL163" s="289">
        <f t="shared" si="17"/>
        <v>365212.14</v>
      </c>
      <c r="AM163" s="286">
        <f t="shared" si="18"/>
        <v>-58405.830000000075</v>
      </c>
    </row>
    <row r="164" spans="1:39" ht="15" thickBot="1" x14ac:dyDescent="0.25">
      <c r="A164" s="252" t="s">
        <v>330</v>
      </c>
      <c r="B164" s="252" t="s">
        <v>48</v>
      </c>
      <c r="C164" s="290">
        <v>2353</v>
      </c>
      <c r="D164" s="291" t="s">
        <v>965</v>
      </c>
      <c r="E164" s="336" t="s">
        <v>2785</v>
      </c>
      <c r="F164" s="341">
        <v>277728.05</v>
      </c>
      <c r="G164" s="337"/>
      <c r="H164" s="341">
        <v>132248.07999999999</v>
      </c>
      <c r="I164" s="336"/>
      <c r="J164" s="342">
        <v>968562.96</v>
      </c>
      <c r="K164" s="342">
        <v>312951.84000000003</v>
      </c>
      <c r="L164" s="343">
        <v>3000</v>
      </c>
      <c r="M164" s="343">
        <v>45451.3</v>
      </c>
      <c r="N164" s="338"/>
      <c r="O164" s="338"/>
      <c r="P164" s="336"/>
      <c r="Q164" s="336"/>
      <c r="R164" s="342">
        <v>77979.72</v>
      </c>
      <c r="S164" s="342">
        <v>2754433.99</v>
      </c>
      <c r="T164" s="344">
        <v>70208.61</v>
      </c>
      <c r="U164" s="339"/>
      <c r="V164" s="339"/>
      <c r="W164" s="339"/>
      <c r="X164" s="344">
        <v>195223</v>
      </c>
      <c r="Y164" s="344">
        <v>42598</v>
      </c>
      <c r="Z164" s="345">
        <v>304420.84000000003</v>
      </c>
      <c r="AA164" s="340"/>
      <c r="AB164" s="340"/>
      <c r="AC164" s="345">
        <v>115323.49</v>
      </c>
      <c r="AD164" s="345">
        <v>63836.26</v>
      </c>
      <c r="AE164" s="340"/>
      <c r="AF164" s="340"/>
      <c r="AG164" s="340"/>
      <c r="AH164" s="262">
        <f t="shared" si="13"/>
        <v>409976.13</v>
      </c>
      <c r="AI164" s="263">
        <f t="shared" si="14"/>
        <v>48451.3</v>
      </c>
      <c r="AJ164" s="286">
        <f t="shared" si="15"/>
        <v>361524.83</v>
      </c>
      <c r="AK164" s="282">
        <f t="shared" si="16"/>
        <v>308029.61</v>
      </c>
      <c r="AL164" s="289">
        <f t="shared" si="17"/>
        <v>483580.59</v>
      </c>
      <c r="AM164" s="286">
        <f t="shared" si="18"/>
        <v>-175550.98000000004</v>
      </c>
    </row>
    <row r="165" spans="1:39" ht="15" thickBot="1" x14ac:dyDescent="0.25">
      <c r="A165" s="252" t="s">
        <v>330</v>
      </c>
      <c r="B165" s="252" t="s">
        <v>48</v>
      </c>
      <c r="C165" s="290">
        <v>5363</v>
      </c>
      <c r="D165" s="291" t="s">
        <v>966</v>
      </c>
      <c r="E165" s="336" t="s">
        <v>2789</v>
      </c>
      <c r="F165" s="341">
        <v>446095.59</v>
      </c>
      <c r="G165" s="337"/>
      <c r="H165" s="341">
        <v>68978.97</v>
      </c>
      <c r="I165" s="336"/>
      <c r="J165" s="342">
        <v>514950</v>
      </c>
      <c r="K165" s="342">
        <v>190365.61</v>
      </c>
      <c r="L165" s="343">
        <v>21393</v>
      </c>
      <c r="M165" s="343">
        <v>66777.600000000006</v>
      </c>
      <c r="N165" s="338"/>
      <c r="O165" s="338"/>
      <c r="P165" s="336"/>
      <c r="Q165" s="336"/>
      <c r="R165" s="336"/>
      <c r="S165" s="342">
        <v>4164124</v>
      </c>
      <c r="T165" s="344">
        <v>249343.95</v>
      </c>
      <c r="U165" s="339"/>
      <c r="V165" s="339"/>
      <c r="W165" s="339"/>
      <c r="X165" s="344">
        <v>321489</v>
      </c>
      <c r="Y165" s="344">
        <v>42311.839999999997</v>
      </c>
      <c r="Z165" s="345">
        <v>406297</v>
      </c>
      <c r="AA165" s="340"/>
      <c r="AB165" s="340"/>
      <c r="AC165" s="345">
        <v>223746.49</v>
      </c>
      <c r="AD165" s="345">
        <v>16418.34</v>
      </c>
      <c r="AE165" s="340"/>
      <c r="AF165" s="340"/>
      <c r="AG165" s="340"/>
      <c r="AH165" s="262">
        <f t="shared" si="13"/>
        <v>515074.56000000006</v>
      </c>
      <c r="AI165" s="263">
        <f t="shared" si="14"/>
        <v>88170.6</v>
      </c>
      <c r="AJ165" s="286">
        <f t="shared" si="15"/>
        <v>426903.96000000008</v>
      </c>
      <c r="AK165" s="282">
        <f t="shared" si="16"/>
        <v>613144.78999999992</v>
      </c>
      <c r="AL165" s="289">
        <f t="shared" si="17"/>
        <v>646461.82999999996</v>
      </c>
      <c r="AM165" s="286">
        <f t="shared" si="18"/>
        <v>-33317.040000000037</v>
      </c>
    </row>
    <row r="166" spans="1:39" ht="15" thickBot="1" x14ac:dyDescent="0.25">
      <c r="A166" s="252" t="s">
        <v>330</v>
      </c>
      <c r="B166" s="252" t="s">
        <v>48</v>
      </c>
      <c r="C166" s="290">
        <v>2121</v>
      </c>
      <c r="D166" s="291" t="s">
        <v>967</v>
      </c>
      <c r="E166" s="336" t="s">
        <v>2793</v>
      </c>
      <c r="F166" s="341">
        <v>231802.36</v>
      </c>
      <c r="G166" s="341">
        <v>44846</v>
      </c>
      <c r="H166" s="341">
        <v>408039.54</v>
      </c>
      <c r="I166" s="336"/>
      <c r="J166" s="342">
        <v>852447.62</v>
      </c>
      <c r="K166" s="342">
        <v>406989.21</v>
      </c>
      <c r="L166" s="343">
        <v>18000</v>
      </c>
      <c r="M166" s="343">
        <v>53160.1</v>
      </c>
      <c r="N166" s="338"/>
      <c r="O166" s="338"/>
      <c r="P166" s="336"/>
      <c r="Q166" s="336"/>
      <c r="R166" s="336"/>
      <c r="S166" s="342">
        <v>3254719.47</v>
      </c>
      <c r="T166" s="344">
        <v>67690.179999999993</v>
      </c>
      <c r="U166" s="339"/>
      <c r="V166" s="339"/>
      <c r="W166" s="339"/>
      <c r="X166" s="344">
        <v>141960</v>
      </c>
      <c r="Y166" s="339"/>
      <c r="Z166" s="345">
        <v>229142</v>
      </c>
      <c r="AA166" s="340"/>
      <c r="AB166" s="340"/>
      <c r="AC166" s="345">
        <v>73030.600000000006</v>
      </c>
      <c r="AD166" s="345">
        <v>40963.58</v>
      </c>
      <c r="AE166" s="340"/>
      <c r="AF166" s="340"/>
      <c r="AG166" s="340"/>
      <c r="AH166" s="262">
        <f t="shared" si="13"/>
        <v>684687.89999999991</v>
      </c>
      <c r="AI166" s="263">
        <f t="shared" si="14"/>
        <v>71160.100000000006</v>
      </c>
      <c r="AJ166" s="286">
        <f t="shared" si="15"/>
        <v>613527.79999999993</v>
      </c>
      <c r="AK166" s="282">
        <f t="shared" si="16"/>
        <v>209650.18</v>
      </c>
      <c r="AL166" s="289">
        <f t="shared" si="17"/>
        <v>343136.18</v>
      </c>
      <c r="AM166" s="286">
        <f t="shared" si="18"/>
        <v>-133486</v>
      </c>
    </row>
    <row r="167" spans="1:39" ht="15" thickBot="1" x14ac:dyDescent="0.25">
      <c r="A167" s="252" t="s">
        <v>332</v>
      </c>
      <c r="B167" s="252" t="s">
        <v>49</v>
      </c>
      <c r="C167" s="290">
        <v>5006</v>
      </c>
      <c r="D167" s="291" t="s">
        <v>968</v>
      </c>
      <c r="E167" s="336" t="s">
        <v>2737</v>
      </c>
      <c r="F167" s="341">
        <v>458410.39</v>
      </c>
      <c r="G167" s="337"/>
      <c r="H167" s="341">
        <v>36156.92</v>
      </c>
      <c r="I167" s="336"/>
      <c r="J167" s="342">
        <v>313367.67999999999</v>
      </c>
      <c r="K167" s="342">
        <v>476567.93</v>
      </c>
      <c r="L167" s="343">
        <v>3000</v>
      </c>
      <c r="M167" s="343">
        <v>85578.75</v>
      </c>
      <c r="N167" s="338"/>
      <c r="O167" s="343">
        <v>186.92</v>
      </c>
      <c r="P167" s="336"/>
      <c r="Q167" s="336"/>
      <c r="R167" s="342">
        <v>-3000</v>
      </c>
      <c r="S167" s="342">
        <v>4774273.9400000004</v>
      </c>
      <c r="T167" s="344">
        <v>197718.78</v>
      </c>
      <c r="U167" s="339"/>
      <c r="V167" s="339"/>
      <c r="W167" s="339"/>
      <c r="X167" s="344">
        <v>34083</v>
      </c>
      <c r="Y167" s="339"/>
      <c r="Z167" s="345">
        <v>129923</v>
      </c>
      <c r="AA167" s="340"/>
      <c r="AB167" s="340"/>
      <c r="AC167" s="345">
        <v>151626.93</v>
      </c>
      <c r="AD167" s="345">
        <v>56445.120000000003</v>
      </c>
      <c r="AE167" s="340"/>
      <c r="AF167" s="340"/>
      <c r="AG167" s="340"/>
      <c r="AH167" s="262">
        <f t="shared" si="13"/>
        <v>494567.31</v>
      </c>
      <c r="AI167" s="263">
        <f t="shared" si="14"/>
        <v>88765.67</v>
      </c>
      <c r="AJ167" s="286">
        <f t="shared" si="15"/>
        <v>405801.64</v>
      </c>
      <c r="AK167" s="282">
        <f t="shared" si="16"/>
        <v>231801.78</v>
      </c>
      <c r="AL167" s="289">
        <f t="shared" si="17"/>
        <v>337995.05</v>
      </c>
      <c r="AM167" s="286">
        <f t="shared" si="18"/>
        <v>-106193.26999999999</v>
      </c>
    </row>
    <row r="168" spans="1:39" ht="15" thickBot="1" x14ac:dyDescent="0.25">
      <c r="A168" s="252" t="s">
        <v>332</v>
      </c>
      <c r="B168" s="252" t="s">
        <v>49</v>
      </c>
      <c r="C168" s="290">
        <v>2343</v>
      </c>
      <c r="D168" s="291" t="s">
        <v>969</v>
      </c>
      <c r="E168" s="336" t="s">
        <v>2738</v>
      </c>
      <c r="F168" s="341">
        <v>230648.28</v>
      </c>
      <c r="G168" s="341">
        <v>4000</v>
      </c>
      <c r="H168" s="341">
        <v>26556.2</v>
      </c>
      <c r="I168" s="336"/>
      <c r="J168" s="342">
        <v>764158.26</v>
      </c>
      <c r="K168" s="342">
        <v>245338.13</v>
      </c>
      <c r="L168" s="343">
        <v>3000</v>
      </c>
      <c r="M168" s="343">
        <v>49871.3</v>
      </c>
      <c r="N168" s="338"/>
      <c r="O168" s="343">
        <v>388.04</v>
      </c>
      <c r="P168" s="336"/>
      <c r="Q168" s="336"/>
      <c r="R168" s="336"/>
      <c r="S168" s="342">
        <v>3325480.98</v>
      </c>
      <c r="T168" s="344">
        <v>141126.06</v>
      </c>
      <c r="U168" s="339"/>
      <c r="V168" s="339"/>
      <c r="W168" s="339"/>
      <c r="X168" s="344">
        <v>334527</v>
      </c>
      <c r="Y168" s="339"/>
      <c r="Z168" s="345">
        <v>377507</v>
      </c>
      <c r="AA168" s="340"/>
      <c r="AB168" s="340"/>
      <c r="AC168" s="345">
        <v>125423.75</v>
      </c>
      <c r="AD168" s="345">
        <v>56108.33</v>
      </c>
      <c r="AE168" s="340"/>
      <c r="AF168" s="340"/>
      <c r="AG168" s="340"/>
      <c r="AH168" s="262">
        <f t="shared" si="13"/>
        <v>261204.48000000001</v>
      </c>
      <c r="AI168" s="263">
        <f t="shared" si="14"/>
        <v>53259.340000000004</v>
      </c>
      <c r="AJ168" s="286">
        <f t="shared" si="15"/>
        <v>207945.14</v>
      </c>
      <c r="AK168" s="282">
        <f t="shared" si="16"/>
        <v>475653.06</v>
      </c>
      <c r="AL168" s="289">
        <f t="shared" si="17"/>
        <v>559039.07999999996</v>
      </c>
      <c r="AM168" s="286">
        <f t="shared" si="18"/>
        <v>-83386.01999999996</v>
      </c>
    </row>
    <row r="169" spans="1:39" ht="15" thickBot="1" x14ac:dyDescent="0.25">
      <c r="A169" s="252" t="s">
        <v>332</v>
      </c>
      <c r="B169" s="252" t="s">
        <v>49</v>
      </c>
      <c r="C169" s="290">
        <v>2524</v>
      </c>
      <c r="D169" s="291" t="s">
        <v>970</v>
      </c>
      <c r="E169" s="336" t="s">
        <v>2739</v>
      </c>
      <c r="F169" s="341">
        <v>293365.51</v>
      </c>
      <c r="G169" s="341">
        <v>5000</v>
      </c>
      <c r="H169" s="341">
        <v>42342.25</v>
      </c>
      <c r="I169" s="336"/>
      <c r="J169" s="342">
        <v>734022.99</v>
      </c>
      <c r="K169" s="342">
        <v>223093.98</v>
      </c>
      <c r="L169" s="343">
        <v>2500</v>
      </c>
      <c r="M169" s="343">
        <v>85965.62</v>
      </c>
      <c r="N169" s="338"/>
      <c r="O169" s="343">
        <v>28.04</v>
      </c>
      <c r="P169" s="336"/>
      <c r="Q169" s="336"/>
      <c r="R169" s="336"/>
      <c r="S169" s="342">
        <v>2333757.04</v>
      </c>
      <c r="T169" s="344">
        <v>240243.42</v>
      </c>
      <c r="U169" s="339"/>
      <c r="V169" s="339"/>
      <c r="W169" s="339"/>
      <c r="X169" s="344">
        <v>247366</v>
      </c>
      <c r="Y169" s="339"/>
      <c r="Z169" s="345">
        <v>315906</v>
      </c>
      <c r="AA169" s="340"/>
      <c r="AB169" s="340"/>
      <c r="AC169" s="345">
        <v>121883.76</v>
      </c>
      <c r="AD169" s="345">
        <v>43978.68</v>
      </c>
      <c r="AE169" s="340"/>
      <c r="AF169" s="340"/>
      <c r="AG169" s="340"/>
      <c r="AH169" s="262">
        <f t="shared" si="13"/>
        <v>340707.76</v>
      </c>
      <c r="AI169" s="263">
        <f t="shared" si="14"/>
        <v>88493.659999999989</v>
      </c>
      <c r="AJ169" s="286">
        <f t="shared" si="15"/>
        <v>252214.10000000003</v>
      </c>
      <c r="AK169" s="282">
        <f t="shared" si="16"/>
        <v>487609.42000000004</v>
      </c>
      <c r="AL169" s="289">
        <f t="shared" si="17"/>
        <v>481768.44</v>
      </c>
      <c r="AM169" s="286">
        <f t="shared" si="18"/>
        <v>5840.9800000000396</v>
      </c>
    </row>
    <row r="170" spans="1:39" ht="15" thickBot="1" x14ac:dyDescent="0.25">
      <c r="A170" s="252" t="s">
        <v>332</v>
      </c>
      <c r="B170" s="252" t="s">
        <v>49</v>
      </c>
      <c r="C170" s="290">
        <v>6272</v>
      </c>
      <c r="D170" s="291" t="s">
        <v>971</v>
      </c>
      <c r="E170" s="336" t="s">
        <v>2740</v>
      </c>
      <c r="F170" s="341">
        <v>650538.71</v>
      </c>
      <c r="G170" s="337"/>
      <c r="H170" s="341">
        <v>81154</v>
      </c>
      <c r="I170" s="336"/>
      <c r="J170" s="342">
        <v>124613.24</v>
      </c>
      <c r="K170" s="342">
        <v>171132.77</v>
      </c>
      <c r="L170" s="343">
        <v>3000</v>
      </c>
      <c r="M170" s="343">
        <v>77197.820000000007</v>
      </c>
      <c r="N170" s="338"/>
      <c r="O170" s="343">
        <v>0</v>
      </c>
      <c r="P170" s="336"/>
      <c r="Q170" s="336"/>
      <c r="R170" s="336"/>
      <c r="S170" s="342">
        <v>2500833.27</v>
      </c>
      <c r="T170" s="344">
        <v>345696.6</v>
      </c>
      <c r="U170" s="339"/>
      <c r="V170" s="339"/>
      <c r="W170" s="339"/>
      <c r="X170" s="344">
        <v>234509</v>
      </c>
      <c r="Y170" s="339"/>
      <c r="Z170" s="345">
        <v>443139</v>
      </c>
      <c r="AA170" s="340"/>
      <c r="AB170" s="340"/>
      <c r="AC170" s="345">
        <v>224274.6</v>
      </c>
      <c r="AD170" s="345">
        <v>22420.14</v>
      </c>
      <c r="AE170" s="340"/>
      <c r="AF170" s="340"/>
      <c r="AG170" s="340"/>
      <c r="AH170" s="262">
        <f t="shared" si="13"/>
        <v>731692.71</v>
      </c>
      <c r="AI170" s="263">
        <f t="shared" si="14"/>
        <v>80197.820000000007</v>
      </c>
      <c r="AJ170" s="286">
        <f t="shared" si="15"/>
        <v>651494.8899999999</v>
      </c>
      <c r="AK170" s="282">
        <f t="shared" si="16"/>
        <v>580205.6</v>
      </c>
      <c r="AL170" s="289">
        <f t="shared" si="17"/>
        <v>689833.74</v>
      </c>
      <c r="AM170" s="286">
        <f t="shared" si="18"/>
        <v>-109628.14000000001</v>
      </c>
    </row>
    <row r="171" spans="1:39" ht="15" thickBot="1" x14ac:dyDescent="0.25">
      <c r="A171" s="252" t="s">
        <v>332</v>
      </c>
      <c r="B171" s="252" t="s">
        <v>49</v>
      </c>
      <c r="C171" s="290">
        <v>5818</v>
      </c>
      <c r="D171" s="291" t="s">
        <v>972</v>
      </c>
      <c r="E171" s="336" t="s">
        <v>2741</v>
      </c>
      <c r="F171" s="341">
        <v>1215411.3400000001</v>
      </c>
      <c r="G171" s="337"/>
      <c r="H171" s="341">
        <v>149141.88</v>
      </c>
      <c r="I171" s="336"/>
      <c r="J171" s="342">
        <v>472654.12</v>
      </c>
      <c r="K171" s="342">
        <v>508591.71</v>
      </c>
      <c r="L171" s="343">
        <v>1671</v>
      </c>
      <c r="M171" s="343">
        <v>216845.91</v>
      </c>
      <c r="N171" s="338"/>
      <c r="O171" s="343">
        <v>868.27</v>
      </c>
      <c r="P171" s="336"/>
      <c r="Q171" s="336"/>
      <c r="R171" s="336"/>
      <c r="S171" s="342">
        <v>1757956.06</v>
      </c>
      <c r="T171" s="344">
        <v>560173.69999999995</v>
      </c>
      <c r="U171" s="339"/>
      <c r="V171" s="339"/>
      <c r="W171" s="339"/>
      <c r="X171" s="344">
        <v>261415</v>
      </c>
      <c r="Y171" s="339"/>
      <c r="Z171" s="345">
        <v>358766</v>
      </c>
      <c r="AA171" s="340"/>
      <c r="AB171" s="340"/>
      <c r="AC171" s="345">
        <v>214001.07</v>
      </c>
      <c r="AD171" s="345">
        <v>59803.76</v>
      </c>
      <c r="AE171" s="340"/>
      <c r="AF171" s="340"/>
      <c r="AG171" s="340"/>
      <c r="AH171" s="262">
        <f t="shared" si="13"/>
        <v>1364553.2200000002</v>
      </c>
      <c r="AI171" s="263">
        <f t="shared" si="14"/>
        <v>219385.18</v>
      </c>
      <c r="AJ171" s="286">
        <f t="shared" si="15"/>
        <v>1145168.0400000003</v>
      </c>
      <c r="AK171" s="282">
        <f t="shared" si="16"/>
        <v>821588.7</v>
      </c>
      <c r="AL171" s="289">
        <f t="shared" si="17"/>
        <v>632570.83000000007</v>
      </c>
      <c r="AM171" s="286">
        <f t="shared" si="18"/>
        <v>189017.86999999988</v>
      </c>
    </row>
    <row r="172" spans="1:39" ht="15" thickBot="1" x14ac:dyDescent="0.25">
      <c r="A172" s="252" t="s">
        <v>332</v>
      </c>
      <c r="B172" s="252" t="s">
        <v>49</v>
      </c>
      <c r="C172" s="290">
        <v>3371</v>
      </c>
      <c r="D172" s="291" t="s">
        <v>973</v>
      </c>
      <c r="E172" s="336" t="s">
        <v>2742</v>
      </c>
      <c r="F172" s="341">
        <v>348702.71</v>
      </c>
      <c r="G172" s="337"/>
      <c r="H172" s="341">
        <v>53840.77</v>
      </c>
      <c r="I172" s="336"/>
      <c r="J172" s="342">
        <v>715911.84</v>
      </c>
      <c r="K172" s="342">
        <v>176070.35</v>
      </c>
      <c r="L172" s="343">
        <v>3000</v>
      </c>
      <c r="M172" s="343">
        <v>49091.18</v>
      </c>
      <c r="N172" s="338"/>
      <c r="O172" s="343">
        <v>0</v>
      </c>
      <c r="P172" s="336"/>
      <c r="Q172" s="336"/>
      <c r="R172" s="336"/>
      <c r="S172" s="342">
        <v>2322668.0699999998</v>
      </c>
      <c r="T172" s="344">
        <v>179373.44</v>
      </c>
      <c r="U172" s="339"/>
      <c r="V172" s="339"/>
      <c r="W172" s="339"/>
      <c r="X172" s="344">
        <v>181545</v>
      </c>
      <c r="Y172" s="339"/>
      <c r="Z172" s="345">
        <v>211365</v>
      </c>
      <c r="AA172" s="340"/>
      <c r="AB172" s="340"/>
      <c r="AC172" s="345">
        <v>120107.64</v>
      </c>
      <c r="AD172" s="345">
        <v>45728.62</v>
      </c>
      <c r="AE172" s="340"/>
      <c r="AF172" s="340"/>
      <c r="AG172" s="340"/>
      <c r="AH172" s="262">
        <f t="shared" si="13"/>
        <v>402543.48000000004</v>
      </c>
      <c r="AI172" s="263">
        <f t="shared" si="14"/>
        <v>52091.18</v>
      </c>
      <c r="AJ172" s="286">
        <f t="shared" si="15"/>
        <v>350452.30000000005</v>
      </c>
      <c r="AK172" s="282">
        <f t="shared" si="16"/>
        <v>360918.44</v>
      </c>
      <c r="AL172" s="289">
        <f t="shared" si="17"/>
        <v>377201.26</v>
      </c>
      <c r="AM172" s="286">
        <f t="shared" si="18"/>
        <v>-16282.820000000007</v>
      </c>
    </row>
    <row r="173" spans="1:39" ht="15" thickBot="1" x14ac:dyDescent="0.25">
      <c r="A173" s="252" t="s">
        <v>332</v>
      </c>
      <c r="B173" s="252" t="s">
        <v>49</v>
      </c>
      <c r="C173" s="290">
        <v>4485</v>
      </c>
      <c r="D173" s="291" t="s">
        <v>974</v>
      </c>
      <c r="E173" s="336" t="s">
        <v>2743</v>
      </c>
      <c r="F173" s="341">
        <v>496197.62</v>
      </c>
      <c r="G173" s="341">
        <v>10000</v>
      </c>
      <c r="H173" s="341">
        <v>71873.740000000005</v>
      </c>
      <c r="I173" s="336"/>
      <c r="J173" s="342">
        <v>298265.67</v>
      </c>
      <c r="K173" s="342">
        <v>133907.38</v>
      </c>
      <c r="L173" s="343">
        <v>4000</v>
      </c>
      <c r="M173" s="343">
        <v>111589.66</v>
      </c>
      <c r="N173" s="338"/>
      <c r="O173" s="343">
        <v>22.43</v>
      </c>
      <c r="P173" s="336"/>
      <c r="Q173" s="336"/>
      <c r="R173" s="342">
        <v>-0.01</v>
      </c>
      <c r="S173" s="342">
        <v>2694098.62</v>
      </c>
      <c r="T173" s="344">
        <v>236875.3</v>
      </c>
      <c r="U173" s="344">
        <v>30000</v>
      </c>
      <c r="V173" s="339"/>
      <c r="W173" s="339"/>
      <c r="X173" s="344">
        <v>184765</v>
      </c>
      <c r="Y173" s="339"/>
      <c r="Z173" s="345">
        <v>274005</v>
      </c>
      <c r="AA173" s="340"/>
      <c r="AB173" s="340"/>
      <c r="AC173" s="345">
        <v>117805.26</v>
      </c>
      <c r="AD173" s="345">
        <v>11504.63</v>
      </c>
      <c r="AE173" s="340"/>
      <c r="AF173" s="340"/>
      <c r="AG173" s="340"/>
      <c r="AH173" s="262">
        <f t="shared" si="13"/>
        <v>578071.36</v>
      </c>
      <c r="AI173" s="263">
        <f t="shared" si="14"/>
        <v>115612.09</v>
      </c>
      <c r="AJ173" s="286">
        <f t="shared" si="15"/>
        <v>462459.27</v>
      </c>
      <c r="AK173" s="282">
        <f t="shared" si="16"/>
        <v>451640.3</v>
      </c>
      <c r="AL173" s="289">
        <f t="shared" si="17"/>
        <v>403314.89</v>
      </c>
      <c r="AM173" s="286">
        <f t="shared" si="18"/>
        <v>48325.409999999974</v>
      </c>
    </row>
    <row r="174" spans="1:39" ht="15" thickBot="1" x14ac:dyDescent="0.25">
      <c r="A174" s="252" t="s">
        <v>332</v>
      </c>
      <c r="B174" s="252" t="s">
        <v>49</v>
      </c>
      <c r="C174" s="290">
        <v>2325</v>
      </c>
      <c r="D174" s="291" t="s">
        <v>975</v>
      </c>
      <c r="E174" s="336" t="s">
        <v>2783</v>
      </c>
      <c r="F174" s="341">
        <v>258574.27</v>
      </c>
      <c r="G174" s="341">
        <v>8000</v>
      </c>
      <c r="H174" s="341">
        <v>40241.67</v>
      </c>
      <c r="I174" s="336"/>
      <c r="J174" s="342">
        <v>529972.57999999996</v>
      </c>
      <c r="K174" s="342">
        <v>196903.07</v>
      </c>
      <c r="L174" s="338"/>
      <c r="M174" s="343">
        <v>39400</v>
      </c>
      <c r="N174" s="338"/>
      <c r="O174" s="338"/>
      <c r="P174" s="336"/>
      <c r="Q174" s="336"/>
      <c r="R174" s="342">
        <v>-80505.02</v>
      </c>
      <c r="S174" s="342">
        <v>2583594.75</v>
      </c>
      <c r="T174" s="344">
        <v>229423.6</v>
      </c>
      <c r="U174" s="339"/>
      <c r="V174" s="339"/>
      <c r="W174" s="339"/>
      <c r="X174" s="344">
        <v>74445</v>
      </c>
      <c r="Y174" s="339"/>
      <c r="Z174" s="345">
        <v>174045</v>
      </c>
      <c r="AA174" s="340"/>
      <c r="AB174" s="340"/>
      <c r="AC174" s="345">
        <v>94089.81</v>
      </c>
      <c r="AD174" s="345">
        <v>24130.34</v>
      </c>
      <c r="AE174" s="340"/>
      <c r="AF174" s="340"/>
      <c r="AG174" s="340"/>
      <c r="AH174" s="262">
        <f t="shared" si="13"/>
        <v>306815.94</v>
      </c>
      <c r="AI174" s="263">
        <f t="shared" si="14"/>
        <v>39400</v>
      </c>
      <c r="AJ174" s="286">
        <f t="shared" si="15"/>
        <v>267415.94</v>
      </c>
      <c r="AK174" s="282">
        <f t="shared" si="16"/>
        <v>303868.59999999998</v>
      </c>
      <c r="AL174" s="289">
        <f t="shared" si="17"/>
        <v>292265.15000000002</v>
      </c>
      <c r="AM174" s="286">
        <f t="shared" si="18"/>
        <v>11603.449999999953</v>
      </c>
    </row>
    <row r="175" spans="1:39" ht="15" thickBot="1" x14ac:dyDescent="0.25">
      <c r="A175" s="252" t="s">
        <v>332</v>
      </c>
      <c r="B175" s="252" t="s">
        <v>49</v>
      </c>
      <c r="C175" s="290">
        <v>1480</v>
      </c>
      <c r="D175" s="291" t="s">
        <v>976</v>
      </c>
      <c r="E175" s="336" t="s">
        <v>2794</v>
      </c>
      <c r="F175" s="341">
        <v>111761.44</v>
      </c>
      <c r="G175" s="341">
        <v>8000</v>
      </c>
      <c r="H175" s="341">
        <v>40217.75</v>
      </c>
      <c r="I175" s="336"/>
      <c r="J175" s="342">
        <v>1127910.7</v>
      </c>
      <c r="K175" s="342">
        <v>143565.76999999999</v>
      </c>
      <c r="L175" s="343">
        <v>2000</v>
      </c>
      <c r="M175" s="343">
        <v>42569.67</v>
      </c>
      <c r="N175" s="338"/>
      <c r="O175" s="343">
        <v>0</v>
      </c>
      <c r="P175" s="336"/>
      <c r="Q175" s="336"/>
      <c r="R175" s="342">
        <v>1394</v>
      </c>
      <c r="S175" s="342">
        <v>2913433.4</v>
      </c>
      <c r="T175" s="344">
        <v>120683.95</v>
      </c>
      <c r="U175" s="339"/>
      <c r="V175" s="339"/>
      <c r="W175" s="339"/>
      <c r="X175" s="344">
        <v>123354</v>
      </c>
      <c r="Y175" s="339"/>
      <c r="Z175" s="345">
        <v>177854</v>
      </c>
      <c r="AA175" s="340"/>
      <c r="AB175" s="340"/>
      <c r="AC175" s="345">
        <v>67957.66</v>
      </c>
      <c r="AD175" s="345">
        <v>31382.54</v>
      </c>
      <c r="AE175" s="340"/>
      <c r="AF175" s="340"/>
      <c r="AG175" s="340"/>
      <c r="AH175" s="262">
        <f t="shared" si="13"/>
        <v>159979.19</v>
      </c>
      <c r="AI175" s="263">
        <f t="shared" si="14"/>
        <v>44569.67</v>
      </c>
      <c r="AJ175" s="286">
        <f t="shared" si="15"/>
        <v>115409.52</v>
      </c>
      <c r="AK175" s="282">
        <f t="shared" si="16"/>
        <v>244037.95</v>
      </c>
      <c r="AL175" s="289">
        <f t="shared" si="17"/>
        <v>277194.2</v>
      </c>
      <c r="AM175" s="286">
        <f t="shared" si="18"/>
        <v>-33156.25</v>
      </c>
    </row>
    <row r="176" spans="1:39" ht="15" thickBot="1" x14ac:dyDescent="0.25">
      <c r="A176" s="252" t="s">
        <v>333</v>
      </c>
      <c r="B176" s="252" t="s">
        <v>50</v>
      </c>
      <c r="C176" s="290">
        <v>8344</v>
      </c>
      <c r="D176" s="291" t="s">
        <v>977</v>
      </c>
      <c r="E176" s="336" t="s">
        <v>17</v>
      </c>
      <c r="F176" s="341">
        <v>928009.69</v>
      </c>
      <c r="G176" s="341">
        <v>120</v>
      </c>
      <c r="H176" s="341">
        <v>910.75</v>
      </c>
      <c r="I176" s="336"/>
      <c r="J176" s="342">
        <v>1016046.81</v>
      </c>
      <c r="K176" s="342">
        <v>468488.11</v>
      </c>
      <c r="L176" s="343">
        <v>6000</v>
      </c>
      <c r="M176" s="343">
        <v>253550.51</v>
      </c>
      <c r="N176" s="338"/>
      <c r="O176" s="343">
        <v>10929.02</v>
      </c>
      <c r="P176" s="336"/>
      <c r="Q176" s="336"/>
      <c r="R176" s="336"/>
      <c r="S176" s="342">
        <v>2535471.5499999998</v>
      </c>
      <c r="T176" s="344">
        <v>645351.30000000005</v>
      </c>
      <c r="U176" s="339"/>
      <c r="V176" s="339"/>
      <c r="W176" s="339"/>
      <c r="X176" s="344">
        <v>336055.8</v>
      </c>
      <c r="Y176" s="339"/>
      <c r="Z176" s="345">
        <v>481625.8</v>
      </c>
      <c r="AA176" s="340"/>
      <c r="AB176" s="340"/>
      <c r="AC176" s="345">
        <v>172831.46</v>
      </c>
      <c r="AD176" s="345">
        <v>3767.24</v>
      </c>
      <c r="AE176" s="340"/>
      <c r="AF176" s="340"/>
      <c r="AG176" s="340"/>
      <c r="AH176" s="262">
        <f t="shared" si="13"/>
        <v>929040.44</v>
      </c>
      <c r="AI176" s="263">
        <f t="shared" si="14"/>
        <v>270479.53000000003</v>
      </c>
      <c r="AJ176" s="286">
        <f t="shared" si="15"/>
        <v>658560.90999999992</v>
      </c>
      <c r="AK176" s="282">
        <f t="shared" si="16"/>
        <v>981407.10000000009</v>
      </c>
      <c r="AL176" s="289">
        <f t="shared" si="17"/>
        <v>658224.5</v>
      </c>
      <c r="AM176" s="286">
        <f t="shared" si="18"/>
        <v>323182.60000000009</v>
      </c>
    </row>
    <row r="177" spans="1:39" ht="15" thickBot="1" x14ac:dyDescent="0.25">
      <c r="A177" s="252" t="s">
        <v>333</v>
      </c>
      <c r="B177" s="252" t="s">
        <v>50</v>
      </c>
      <c r="C177" s="290">
        <v>3901</v>
      </c>
      <c r="D177" s="291" t="s">
        <v>978</v>
      </c>
      <c r="E177" s="336" t="s">
        <v>18</v>
      </c>
      <c r="F177" s="341">
        <v>521970.86</v>
      </c>
      <c r="G177" s="337"/>
      <c r="H177" s="341">
        <v>165735.66</v>
      </c>
      <c r="I177" s="336"/>
      <c r="J177" s="342">
        <v>334410.53999999998</v>
      </c>
      <c r="K177" s="342">
        <v>242918.17</v>
      </c>
      <c r="L177" s="343">
        <v>2500</v>
      </c>
      <c r="M177" s="343">
        <v>52534.65</v>
      </c>
      <c r="N177" s="343">
        <v>1200</v>
      </c>
      <c r="O177" s="338"/>
      <c r="P177" s="336"/>
      <c r="Q177" s="336"/>
      <c r="R177" s="342">
        <v>95461.48</v>
      </c>
      <c r="S177" s="342">
        <v>3491897.05</v>
      </c>
      <c r="T177" s="344">
        <v>287919.53999999998</v>
      </c>
      <c r="U177" s="344">
        <v>600</v>
      </c>
      <c r="V177" s="339"/>
      <c r="W177" s="339"/>
      <c r="X177" s="344">
        <v>265190</v>
      </c>
      <c r="Y177" s="344">
        <v>14800</v>
      </c>
      <c r="Z177" s="345">
        <v>397958</v>
      </c>
      <c r="AA177" s="340"/>
      <c r="AB177" s="340"/>
      <c r="AC177" s="345">
        <v>123225.61</v>
      </c>
      <c r="AD177" s="345">
        <v>76028.84</v>
      </c>
      <c r="AE177" s="340"/>
      <c r="AF177" s="340"/>
      <c r="AG177" s="340"/>
      <c r="AH177" s="262">
        <f t="shared" si="13"/>
        <v>687706.52</v>
      </c>
      <c r="AI177" s="263">
        <f t="shared" si="14"/>
        <v>56234.65</v>
      </c>
      <c r="AJ177" s="286">
        <f t="shared" si="15"/>
        <v>631471.87</v>
      </c>
      <c r="AK177" s="282">
        <f t="shared" si="16"/>
        <v>568509.54</v>
      </c>
      <c r="AL177" s="289">
        <f t="shared" si="17"/>
        <v>597212.44999999995</v>
      </c>
      <c r="AM177" s="286">
        <f t="shared" si="18"/>
        <v>-28702.909999999916</v>
      </c>
    </row>
    <row r="178" spans="1:39" s="294" customFormat="1" ht="15" thickBot="1" x14ac:dyDescent="0.25">
      <c r="A178" s="252" t="s">
        <v>333</v>
      </c>
      <c r="B178" s="252" t="s">
        <v>50</v>
      </c>
      <c r="C178" s="290">
        <v>4653</v>
      </c>
      <c r="D178" s="291" t="s">
        <v>979</v>
      </c>
      <c r="E178" s="336" t="s">
        <v>2744</v>
      </c>
      <c r="F178" s="341">
        <v>485465.69</v>
      </c>
      <c r="G178" s="337"/>
      <c r="H178" s="341">
        <v>249002.97</v>
      </c>
      <c r="I178" s="336"/>
      <c r="J178" s="342">
        <v>7946438.1299999999</v>
      </c>
      <c r="K178" s="342">
        <v>3212831.55</v>
      </c>
      <c r="L178" s="343">
        <v>-1750</v>
      </c>
      <c r="M178" s="343">
        <v>120253.19</v>
      </c>
      <c r="N178" s="338"/>
      <c r="O178" s="343">
        <v>169.47</v>
      </c>
      <c r="P178" s="336"/>
      <c r="Q178" s="336"/>
      <c r="R178" s="342">
        <v>1752687.89</v>
      </c>
      <c r="S178" s="342">
        <v>-782242.08</v>
      </c>
      <c r="T178" s="344">
        <v>398555.17</v>
      </c>
      <c r="U178" s="344">
        <v>177082.03</v>
      </c>
      <c r="V178" s="339"/>
      <c r="W178" s="339"/>
      <c r="X178" s="344">
        <v>311414</v>
      </c>
      <c r="Y178" s="339"/>
      <c r="Z178" s="345">
        <v>664614</v>
      </c>
      <c r="AA178" s="340"/>
      <c r="AB178" s="340"/>
      <c r="AC178" s="345">
        <v>185523.61</v>
      </c>
      <c r="AD178" s="345">
        <v>220532.11</v>
      </c>
      <c r="AE178" s="340"/>
      <c r="AF178" s="345">
        <v>6133.33</v>
      </c>
      <c r="AG178" s="340"/>
      <c r="AH178" s="262">
        <f t="shared" si="13"/>
        <v>734468.66</v>
      </c>
      <c r="AI178" s="263">
        <f t="shared" si="14"/>
        <v>118672.66</v>
      </c>
      <c r="AJ178" s="286">
        <f t="shared" si="15"/>
        <v>615796</v>
      </c>
      <c r="AK178" s="282">
        <f t="shared" si="16"/>
        <v>887051.2</v>
      </c>
      <c r="AL178" s="289">
        <f t="shared" si="17"/>
        <v>1076803.05</v>
      </c>
      <c r="AM178" s="294">
        <f t="shared" si="18"/>
        <v>-189751.85000000009</v>
      </c>
    </row>
    <row r="179" spans="1:39" ht="15" thickBot="1" x14ac:dyDescent="0.25">
      <c r="A179" s="252" t="s">
        <v>333</v>
      </c>
      <c r="B179" s="252" t="s">
        <v>50</v>
      </c>
      <c r="C179" s="290">
        <v>4479</v>
      </c>
      <c r="D179" s="291" t="s">
        <v>980</v>
      </c>
      <c r="E179" s="336" t="s">
        <v>19</v>
      </c>
      <c r="F179" s="341">
        <v>816055</v>
      </c>
      <c r="G179" s="337"/>
      <c r="H179" s="341">
        <v>137306.67000000001</v>
      </c>
      <c r="I179" s="336"/>
      <c r="J179" s="342">
        <v>137795.66</v>
      </c>
      <c r="K179" s="342">
        <v>264081.77</v>
      </c>
      <c r="L179" s="343">
        <v>0</v>
      </c>
      <c r="M179" s="343">
        <v>33998.6</v>
      </c>
      <c r="N179" s="338"/>
      <c r="O179" s="343">
        <v>191.87</v>
      </c>
      <c r="P179" s="342">
        <v>185000</v>
      </c>
      <c r="Q179" s="336"/>
      <c r="R179" s="336"/>
      <c r="S179" s="342">
        <v>3101018.9</v>
      </c>
      <c r="T179" s="344">
        <v>418515.48</v>
      </c>
      <c r="U179" s="339"/>
      <c r="V179" s="339"/>
      <c r="W179" s="339"/>
      <c r="X179" s="339"/>
      <c r="Y179" s="339"/>
      <c r="Z179" s="345">
        <v>113980</v>
      </c>
      <c r="AA179" s="340"/>
      <c r="AB179" s="340"/>
      <c r="AC179" s="345">
        <v>136800.69</v>
      </c>
      <c r="AD179" s="345">
        <v>40750.42</v>
      </c>
      <c r="AE179" s="340"/>
      <c r="AF179" s="340"/>
      <c r="AG179" s="340"/>
      <c r="AH179" s="262">
        <f t="shared" si="13"/>
        <v>953361.67</v>
      </c>
      <c r="AI179" s="263">
        <f t="shared" si="14"/>
        <v>34190.47</v>
      </c>
      <c r="AJ179" s="286">
        <f t="shared" si="15"/>
        <v>919171.20000000007</v>
      </c>
      <c r="AK179" s="282">
        <f t="shared" si="16"/>
        <v>418515.48</v>
      </c>
      <c r="AL179" s="289">
        <f t="shared" si="17"/>
        <v>291531.11</v>
      </c>
      <c r="AM179" s="286">
        <f t="shared" si="18"/>
        <v>126984.37</v>
      </c>
    </row>
    <row r="180" spans="1:39" ht="15" thickBot="1" x14ac:dyDescent="0.25">
      <c r="A180" s="252" t="s">
        <v>333</v>
      </c>
      <c r="B180" s="252" t="s">
        <v>50</v>
      </c>
      <c r="C180" s="290">
        <v>5054</v>
      </c>
      <c r="D180" s="291" t="s">
        <v>981</v>
      </c>
      <c r="E180" s="336" t="s">
        <v>20</v>
      </c>
      <c r="F180" s="341">
        <v>734331.25</v>
      </c>
      <c r="G180" s="341">
        <v>6340</v>
      </c>
      <c r="H180" s="341">
        <v>169770.25</v>
      </c>
      <c r="I180" s="336"/>
      <c r="J180" s="342">
        <v>274411.84999999998</v>
      </c>
      <c r="K180" s="342">
        <v>710877.87</v>
      </c>
      <c r="L180" s="338"/>
      <c r="M180" s="343">
        <v>413.11</v>
      </c>
      <c r="N180" s="343">
        <v>74960</v>
      </c>
      <c r="O180" s="343">
        <v>-6</v>
      </c>
      <c r="P180" s="336"/>
      <c r="Q180" s="336"/>
      <c r="R180" s="342">
        <v>110618.3</v>
      </c>
      <c r="S180" s="342">
        <v>254405.43</v>
      </c>
      <c r="T180" s="344">
        <v>306542.21999999997</v>
      </c>
      <c r="U180" s="339"/>
      <c r="V180" s="339"/>
      <c r="W180" s="339"/>
      <c r="X180" s="344">
        <v>305491.83</v>
      </c>
      <c r="Y180" s="339"/>
      <c r="Z180" s="345">
        <v>367869.83</v>
      </c>
      <c r="AA180" s="340"/>
      <c r="AB180" s="340"/>
      <c r="AC180" s="345">
        <v>143156.57999999999</v>
      </c>
      <c r="AD180" s="345">
        <v>87010.4</v>
      </c>
      <c r="AE180" s="340"/>
      <c r="AF180" s="340"/>
      <c r="AG180" s="340"/>
      <c r="AH180" s="262">
        <f t="shared" si="13"/>
        <v>910441.5</v>
      </c>
      <c r="AI180" s="263">
        <f t="shared" si="14"/>
        <v>75367.11</v>
      </c>
      <c r="AJ180" s="286">
        <f t="shared" si="15"/>
        <v>835074.39</v>
      </c>
      <c r="AK180" s="282">
        <f t="shared" si="16"/>
        <v>612034.05000000005</v>
      </c>
      <c r="AL180" s="289">
        <f t="shared" si="17"/>
        <v>598036.81000000006</v>
      </c>
      <c r="AM180" s="286">
        <f t="shared" si="18"/>
        <v>13997.239999999991</v>
      </c>
    </row>
    <row r="181" spans="1:39" ht="15" thickBot="1" x14ac:dyDescent="0.25">
      <c r="A181" s="252" t="s">
        <v>333</v>
      </c>
      <c r="B181" s="252" t="s">
        <v>50</v>
      </c>
      <c r="C181" s="290">
        <v>5698</v>
      </c>
      <c r="D181" s="291" t="s">
        <v>982</v>
      </c>
      <c r="E181" s="336" t="s">
        <v>21</v>
      </c>
      <c r="F181" s="341">
        <v>834279.99</v>
      </c>
      <c r="G181" s="337"/>
      <c r="H181" s="341">
        <v>170463.5</v>
      </c>
      <c r="I181" s="336"/>
      <c r="J181" s="342">
        <v>36208.47</v>
      </c>
      <c r="K181" s="342">
        <v>617191.36</v>
      </c>
      <c r="L181" s="343">
        <v>12100</v>
      </c>
      <c r="M181" s="343">
        <v>5219</v>
      </c>
      <c r="N181" s="343">
        <v>210360</v>
      </c>
      <c r="O181" s="343">
        <v>50000</v>
      </c>
      <c r="P181" s="336"/>
      <c r="Q181" s="336"/>
      <c r="R181" s="342">
        <v>-413872.05</v>
      </c>
      <c r="S181" s="342">
        <v>4470863.96</v>
      </c>
      <c r="T181" s="344">
        <v>438811.99</v>
      </c>
      <c r="U181" s="339"/>
      <c r="V181" s="339"/>
      <c r="W181" s="339"/>
      <c r="X181" s="344">
        <v>408466.4</v>
      </c>
      <c r="Y181" s="344">
        <v>23600</v>
      </c>
      <c r="Z181" s="345">
        <v>526170.4</v>
      </c>
      <c r="AA181" s="340"/>
      <c r="AB181" s="340"/>
      <c r="AC181" s="345">
        <v>113030.85</v>
      </c>
      <c r="AD181" s="345">
        <v>159257.48000000001</v>
      </c>
      <c r="AE181" s="340"/>
      <c r="AF181" s="340"/>
      <c r="AG181" s="340"/>
      <c r="AH181" s="262">
        <f t="shared" si="13"/>
        <v>1004743.49</v>
      </c>
      <c r="AI181" s="263">
        <f t="shared" si="14"/>
        <v>277679</v>
      </c>
      <c r="AJ181" s="286">
        <f t="shared" si="15"/>
        <v>727064.49</v>
      </c>
      <c r="AK181" s="282">
        <f t="shared" si="16"/>
        <v>870878.39</v>
      </c>
      <c r="AL181" s="289">
        <f t="shared" si="17"/>
        <v>798458.73</v>
      </c>
      <c r="AM181" s="286">
        <f t="shared" si="18"/>
        <v>72419.660000000033</v>
      </c>
    </row>
    <row r="182" spans="1:39" ht="15" thickBot="1" x14ac:dyDescent="0.25">
      <c r="A182" s="252" t="s">
        <v>333</v>
      </c>
      <c r="B182" s="252" t="s">
        <v>50</v>
      </c>
      <c r="C182" s="290">
        <v>5218</v>
      </c>
      <c r="D182" s="291" t="s">
        <v>983</v>
      </c>
      <c r="E182" s="336" t="s">
        <v>22</v>
      </c>
      <c r="F182" s="341">
        <v>961724.63</v>
      </c>
      <c r="G182" s="337"/>
      <c r="H182" s="341">
        <v>126638.64</v>
      </c>
      <c r="I182" s="336"/>
      <c r="J182" s="342">
        <v>46725.95</v>
      </c>
      <c r="K182" s="342">
        <v>1269971.03</v>
      </c>
      <c r="L182" s="343">
        <v>21759.3</v>
      </c>
      <c r="M182" s="343">
        <v>50774.69</v>
      </c>
      <c r="N182" s="338"/>
      <c r="O182" s="338"/>
      <c r="P182" s="336"/>
      <c r="Q182" s="336"/>
      <c r="R182" s="342">
        <v>-788574.93</v>
      </c>
      <c r="S182" s="342">
        <v>1315785.06</v>
      </c>
      <c r="T182" s="344">
        <v>334349.09000000003</v>
      </c>
      <c r="U182" s="339"/>
      <c r="V182" s="339"/>
      <c r="W182" s="339"/>
      <c r="X182" s="344">
        <v>431398.40000000002</v>
      </c>
      <c r="Y182" s="344">
        <v>17600</v>
      </c>
      <c r="Z182" s="345">
        <v>546058.4</v>
      </c>
      <c r="AA182" s="340"/>
      <c r="AB182" s="340"/>
      <c r="AC182" s="345">
        <v>140813.76999999999</v>
      </c>
      <c r="AD182" s="345">
        <v>-1454287.8</v>
      </c>
      <c r="AE182" s="340"/>
      <c r="AF182" s="340"/>
      <c r="AG182" s="340"/>
      <c r="AH182" s="262">
        <f t="shared" si="13"/>
        <v>1088363.27</v>
      </c>
      <c r="AI182" s="263">
        <f t="shared" si="14"/>
        <v>72533.990000000005</v>
      </c>
      <c r="AJ182" s="286">
        <f t="shared" si="15"/>
        <v>1015829.28</v>
      </c>
      <c r="AK182" s="282">
        <f t="shared" si="16"/>
        <v>783347.49</v>
      </c>
      <c r="AL182" s="289">
        <f t="shared" si="17"/>
        <v>-767415.63</v>
      </c>
      <c r="AM182" s="286">
        <f t="shared" si="18"/>
        <v>1550763.12</v>
      </c>
    </row>
    <row r="183" spans="1:39" ht="15" thickBot="1" x14ac:dyDescent="0.25">
      <c r="A183" s="252" t="s">
        <v>333</v>
      </c>
      <c r="B183" s="252" t="s">
        <v>50</v>
      </c>
      <c r="C183" s="290">
        <v>6468</v>
      </c>
      <c r="D183" s="291" t="s">
        <v>984</v>
      </c>
      <c r="E183" s="336" t="s">
        <v>23</v>
      </c>
      <c r="F183" s="341">
        <v>884138.62</v>
      </c>
      <c r="G183" s="341">
        <v>6000</v>
      </c>
      <c r="H183" s="341">
        <v>234880.41</v>
      </c>
      <c r="I183" s="336"/>
      <c r="J183" s="342">
        <v>835107.59</v>
      </c>
      <c r="K183" s="342">
        <v>400219.15</v>
      </c>
      <c r="L183" s="343">
        <v>1500</v>
      </c>
      <c r="M183" s="343">
        <v>50471.66</v>
      </c>
      <c r="N183" s="343">
        <v>24335</v>
      </c>
      <c r="O183" s="343">
        <v>0</v>
      </c>
      <c r="P183" s="336"/>
      <c r="Q183" s="336"/>
      <c r="R183" s="342">
        <v>142193.93</v>
      </c>
      <c r="S183" s="342">
        <v>1137972.49</v>
      </c>
      <c r="T183" s="344">
        <v>322878.8</v>
      </c>
      <c r="U183" s="339"/>
      <c r="V183" s="339"/>
      <c r="W183" s="339"/>
      <c r="X183" s="344">
        <v>319700.2</v>
      </c>
      <c r="Y183" s="344">
        <v>13000</v>
      </c>
      <c r="Z183" s="345">
        <v>463108.2</v>
      </c>
      <c r="AA183" s="340"/>
      <c r="AB183" s="340"/>
      <c r="AC183" s="345">
        <v>246960.57</v>
      </c>
      <c r="AD183" s="345">
        <v>47418.8</v>
      </c>
      <c r="AE183" s="340"/>
      <c r="AF183" s="340"/>
      <c r="AG183" s="340"/>
      <c r="AH183" s="262">
        <f t="shared" si="13"/>
        <v>1125019.03</v>
      </c>
      <c r="AI183" s="263">
        <f t="shared" si="14"/>
        <v>76306.66</v>
      </c>
      <c r="AJ183" s="286">
        <f t="shared" si="15"/>
        <v>1048712.3700000001</v>
      </c>
      <c r="AK183" s="282">
        <f t="shared" si="16"/>
        <v>655579</v>
      </c>
      <c r="AL183" s="289">
        <f t="shared" si="17"/>
        <v>757487.57000000007</v>
      </c>
      <c r="AM183" s="286">
        <f t="shared" si="18"/>
        <v>-101908.57000000007</v>
      </c>
    </row>
    <row r="184" spans="1:39" ht="15" thickBot="1" x14ac:dyDescent="0.25">
      <c r="A184" s="252" t="s">
        <v>333</v>
      </c>
      <c r="B184" s="252" t="s">
        <v>50</v>
      </c>
      <c r="C184" s="290">
        <v>8206</v>
      </c>
      <c r="D184" s="291" t="s">
        <v>985</v>
      </c>
      <c r="E184" s="336" t="s">
        <v>24</v>
      </c>
      <c r="F184" s="341">
        <v>1685466.18</v>
      </c>
      <c r="G184" s="341">
        <v>7490</v>
      </c>
      <c r="H184" s="341">
        <v>159121.62</v>
      </c>
      <c r="I184" s="336"/>
      <c r="J184" s="342">
        <v>1866808.74</v>
      </c>
      <c r="K184" s="342">
        <v>586631.31999999995</v>
      </c>
      <c r="L184" s="343">
        <v>5250</v>
      </c>
      <c r="M184" s="343">
        <v>89603.7</v>
      </c>
      <c r="N184" s="343">
        <v>16500</v>
      </c>
      <c r="O184" s="343">
        <v>555.1</v>
      </c>
      <c r="P184" s="336"/>
      <c r="Q184" s="336"/>
      <c r="R184" s="342">
        <v>1252</v>
      </c>
      <c r="S184" s="342">
        <v>1899168.01</v>
      </c>
      <c r="T184" s="344">
        <v>591965.66</v>
      </c>
      <c r="U184" s="339"/>
      <c r="V184" s="339"/>
      <c r="W184" s="339"/>
      <c r="X184" s="344">
        <v>232469.2</v>
      </c>
      <c r="Y184" s="339"/>
      <c r="Z184" s="345">
        <v>431323.2</v>
      </c>
      <c r="AA184" s="340"/>
      <c r="AB184" s="340"/>
      <c r="AC184" s="345">
        <v>206968.14</v>
      </c>
      <c r="AD184" s="345">
        <v>68807.039999999994</v>
      </c>
      <c r="AE184" s="340"/>
      <c r="AF184" s="340"/>
      <c r="AG184" s="340"/>
      <c r="AH184" s="262">
        <f t="shared" si="13"/>
        <v>1852077.7999999998</v>
      </c>
      <c r="AI184" s="263">
        <f t="shared" si="14"/>
        <v>111908.8</v>
      </c>
      <c r="AJ184" s="286">
        <f t="shared" si="15"/>
        <v>1740168.9999999998</v>
      </c>
      <c r="AK184" s="282">
        <f t="shared" si="16"/>
        <v>824434.8600000001</v>
      </c>
      <c r="AL184" s="289">
        <f t="shared" si="17"/>
        <v>707098.38000000012</v>
      </c>
      <c r="AM184" s="286">
        <f t="shared" si="18"/>
        <v>117336.47999999998</v>
      </c>
    </row>
    <row r="185" spans="1:39" ht="15" thickBot="1" x14ac:dyDescent="0.25">
      <c r="A185" s="252" t="s">
        <v>333</v>
      </c>
      <c r="B185" s="252" t="s">
        <v>50</v>
      </c>
      <c r="C185" s="290">
        <v>4682</v>
      </c>
      <c r="D185" s="291" t="s">
        <v>986</v>
      </c>
      <c r="E185" s="336" t="s">
        <v>25</v>
      </c>
      <c r="F185" s="341">
        <v>304451.92</v>
      </c>
      <c r="G185" s="337"/>
      <c r="H185" s="341">
        <v>213111.56</v>
      </c>
      <c r="I185" s="336"/>
      <c r="J185" s="342">
        <v>1641664.94</v>
      </c>
      <c r="K185" s="342">
        <v>213253.93</v>
      </c>
      <c r="L185" s="343">
        <v>6000</v>
      </c>
      <c r="M185" s="343">
        <v>51351.57</v>
      </c>
      <c r="N185" s="338"/>
      <c r="O185" s="343">
        <v>16000</v>
      </c>
      <c r="P185" s="336"/>
      <c r="Q185" s="336"/>
      <c r="R185" s="342">
        <v>99939.94</v>
      </c>
      <c r="S185" s="342">
        <v>4128965.53</v>
      </c>
      <c r="T185" s="344">
        <v>249600.94</v>
      </c>
      <c r="U185" s="339"/>
      <c r="V185" s="339"/>
      <c r="W185" s="339"/>
      <c r="X185" s="344">
        <v>167972</v>
      </c>
      <c r="Y185" s="344">
        <v>14200</v>
      </c>
      <c r="Z185" s="345">
        <v>289344</v>
      </c>
      <c r="AA185" s="340"/>
      <c r="AB185" s="340"/>
      <c r="AC185" s="345">
        <v>113427.99</v>
      </c>
      <c r="AD185" s="345">
        <v>46069.82</v>
      </c>
      <c r="AE185" s="340"/>
      <c r="AF185" s="340"/>
      <c r="AG185" s="340"/>
      <c r="AH185" s="262">
        <f t="shared" si="13"/>
        <v>517563.48</v>
      </c>
      <c r="AI185" s="263">
        <f t="shared" si="14"/>
        <v>73351.570000000007</v>
      </c>
      <c r="AJ185" s="286">
        <f t="shared" si="15"/>
        <v>444211.91</v>
      </c>
      <c r="AK185" s="282">
        <f t="shared" si="16"/>
        <v>431772.94</v>
      </c>
      <c r="AL185" s="289">
        <f t="shared" si="17"/>
        <v>448841.81</v>
      </c>
      <c r="AM185" s="286">
        <f t="shared" si="18"/>
        <v>-17068.869999999995</v>
      </c>
    </row>
    <row r="186" spans="1:39" ht="15" thickBot="1" x14ac:dyDescent="0.25">
      <c r="A186" s="252" t="s">
        <v>333</v>
      </c>
      <c r="B186" s="252" t="s">
        <v>50</v>
      </c>
      <c r="C186" s="290">
        <v>5558</v>
      </c>
      <c r="D186" s="291" t="s">
        <v>987</v>
      </c>
      <c r="E186" s="336" t="s">
        <v>26</v>
      </c>
      <c r="F186" s="341">
        <v>616713.19999999995</v>
      </c>
      <c r="G186" s="341">
        <v>6980</v>
      </c>
      <c r="H186" s="341">
        <v>162167.19</v>
      </c>
      <c r="I186" s="336"/>
      <c r="J186" s="342">
        <v>130330.27</v>
      </c>
      <c r="K186" s="342">
        <v>314147.31</v>
      </c>
      <c r="L186" s="343">
        <v>0</v>
      </c>
      <c r="M186" s="343">
        <v>56337.3</v>
      </c>
      <c r="N186" s="343">
        <v>14100</v>
      </c>
      <c r="O186" s="338"/>
      <c r="P186" s="342">
        <v>29800</v>
      </c>
      <c r="Q186" s="336"/>
      <c r="R186" s="342">
        <v>-156588.69</v>
      </c>
      <c r="S186" s="342">
        <v>1898710.57</v>
      </c>
      <c r="T186" s="344">
        <v>269980.82</v>
      </c>
      <c r="U186" s="339"/>
      <c r="V186" s="339"/>
      <c r="W186" s="339"/>
      <c r="X186" s="344">
        <v>350702.6</v>
      </c>
      <c r="Y186" s="344">
        <v>12000</v>
      </c>
      <c r="Z186" s="345">
        <v>477372.6</v>
      </c>
      <c r="AA186" s="340"/>
      <c r="AB186" s="340"/>
      <c r="AC186" s="345">
        <v>156849.20000000001</v>
      </c>
      <c r="AD186" s="345">
        <v>20949.88</v>
      </c>
      <c r="AE186" s="340"/>
      <c r="AF186" s="340"/>
      <c r="AG186" s="340"/>
      <c r="AH186" s="262">
        <f t="shared" si="13"/>
        <v>785860.3899999999</v>
      </c>
      <c r="AI186" s="263">
        <f t="shared" si="14"/>
        <v>70437.3</v>
      </c>
      <c r="AJ186" s="286">
        <f t="shared" si="15"/>
        <v>715423.08999999985</v>
      </c>
      <c r="AK186" s="282">
        <f t="shared" si="16"/>
        <v>632683.41999999993</v>
      </c>
      <c r="AL186" s="289">
        <f t="shared" si="17"/>
        <v>655171.68000000005</v>
      </c>
      <c r="AM186" s="286">
        <f t="shared" si="18"/>
        <v>-22488.260000000126</v>
      </c>
    </row>
    <row r="187" spans="1:39" ht="15" thickBot="1" x14ac:dyDescent="0.25">
      <c r="A187" s="252" t="s">
        <v>333</v>
      </c>
      <c r="B187" s="252" t="s">
        <v>50</v>
      </c>
      <c r="C187" s="290">
        <v>4731</v>
      </c>
      <c r="D187" s="291" t="s">
        <v>988</v>
      </c>
      <c r="E187" s="336" t="s">
        <v>27</v>
      </c>
      <c r="F187" s="341">
        <v>587111.35</v>
      </c>
      <c r="G187" s="341">
        <v>6340</v>
      </c>
      <c r="H187" s="341">
        <v>135233.98000000001</v>
      </c>
      <c r="I187" s="336"/>
      <c r="J187" s="342">
        <v>463134.48</v>
      </c>
      <c r="K187" s="342">
        <v>518085.82</v>
      </c>
      <c r="L187" s="343">
        <v>6000</v>
      </c>
      <c r="M187" s="343">
        <v>37648</v>
      </c>
      <c r="N187" s="343">
        <v>38700</v>
      </c>
      <c r="O187" s="338"/>
      <c r="P187" s="336"/>
      <c r="Q187" s="336"/>
      <c r="R187" s="342">
        <v>72832.47</v>
      </c>
      <c r="S187" s="342">
        <v>2242933.0699999998</v>
      </c>
      <c r="T187" s="344">
        <v>235934.62</v>
      </c>
      <c r="U187" s="339"/>
      <c r="V187" s="339"/>
      <c r="W187" s="339"/>
      <c r="X187" s="344">
        <v>354895.4</v>
      </c>
      <c r="Y187" s="344">
        <v>12000</v>
      </c>
      <c r="Z187" s="345">
        <v>470213.4</v>
      </c>
      <c r="AA187" s="340"/>
      <c r="AB187" s="340"/>
      <c r="AC187" s="345">
        <v>102972.8</v>
      </c>
      <c r="AD187" s="345">
        <v>38910.14</v>
      </c>
      <c r="AE187" s="340"/>
      <c r="AF187" s="340"/>
      <c r="AG187" s="340"/>
      <c r="AH187" s="262">
        <f t="shared" si="13"/>
        <v>728685.33</v>
      </c>
      <c r="AI187" s="263">
        <f t="shared" si="14"/>
        <v>82348</v>
      </c>
      <c r="AJ187" s="286">
        <f t="shared" si="15"/>
        <v>646337.32999999996</v>
      </c>
      <c r="AK187" s="282">
        <f t="shared" si="16"/>
        <v>602830.02</v>
      </c>
      <c r="AL187" s="289">
        <f t="shared" si="17"/>
        <v>612096.34000000008</v>
      </c>
      <c r="AM187" s="286">
        <f t="shared" si="18"/>
        <v>-9266.3200000000652</v>
      </c>
    </row>
    <row r="188" spans="1:39" ht="15" thickBot="1" x14ac:dyDescent="0.25">
      <c r="A188" s="252" t="s">
        <v>333</v>
      </c>
      <c r="B188" s="252" t="s">
        <v>50</v>
      </c>
      <c r="C188" s="290">
        <v>3338</v>
      </c>
      <c r="D188" s="291" t="s">
        <v>989</v>
      </c>
      <c r="E188" s="336" t="s">
        <v>2786</v>
      </c>
      <c r="F188" s="341">
        <v>168322.96</v>
      </c>
      <c r="G188" s="341">
        <v>6340</v>
      </c>
      <c r="H188" s="341">
        <v>103486.76</v>
      </c>
      <c r="I188" s="336"/>
      <c r="J188" s="342">
        <v>711523.15</v>
      </c>
      <c r="K188" s="342">
        <v>303855.06</v>
      </c>
      <c r="L188" s="343">
        <v>6400</v>
      </c>
      <c r="M188" s="343">
        <v>94741</v>
      </c>
      <c r="N188" s="338"/>
      <c r="O188" s="343">
        <v>86026</v>
      </c>
      <c r="P188" s="336"/>
      <c r="Q188" s="336"/>
      <c r="R188" s="342">
        <v>59783.95</v>
      </c>
      <c r="S188" s="342">
        <v>3605471.06</v>
      </c>
      <c r="T188" s="344">
        <v>234634.3</v>
      </c>
      <c r="U188" s="339"/>
      <c r="V188" s="339"/>
      <c r="W188" s="339"/>
      <c r="X188" s="344">
        <v>221940</v>
      </c>
      <c r="Y188" s="339"/>
      <c r="Z188" s="345">
        <v>350276</v>
      </c>
      <c r="AA188" s="340"/>
      <c r="AB188" s="340"/>
      <c r="AC188" s="345">
        <v>86973.35</v>
      </c>
      <c r="AD188" s="345">
        <v>56961.599999999999</v>
      </c>
      <c r="AE188" s="340"/>
      <c r="AF188" s="340"/>
      <c r="AG188" s="340"/>
      <c r="AH188" s="262">
        <f t="shared" si="13"/>
        <v>278149.71999999997</v>
      </c>
      <c r="AI188" s="263">
        <f t="shared" si="14"/>
        <v>187167</v>
      </c>
      <c r="AJ188" s="286">
        <f t="shared" si="15"/>
        <v>90982.719999999972</v>
      </c>
      <c r="AK188" s="282">
        <f t="shared" si="16"/>
        <v>456574.3</v>
      </c>
      <c r="AL188" s="289">
        <f t="shared" si="17"/>
        <v>494210.94999999995</v>
      </c>
      <c r="AM188" s="286">
        <f t="shared" si="18"/>
        <v>-37636.649999999965</v>
      </c>
    </row>
    <row r="189" spans="1:39" s="289" customFormat="1" ht="15" thickBot="1" x14ac:dyDescent="0.25">
      <c r="A189" s="252" t="s">
        <v>333</v>
      </c>
      <c r="B189" s="252" t="s">
        <v>50</v>
      </c>
      <c r="C189" s="290">
        <v>6544</v>
      </c>
      <c r="D189" s="291" t="s">
        <v>990</v>
      </c>
      <c r="E189" s="336" t="s">
        <v>28</v>
      </c>
      <c r="F189" s="341">
        <v>1204229.31</v>
      </c>
      <c r="G189" s="341">
        <v>2000</v>
      </c>
      <c r="H189" s="341">
        <v>307273.06</v>
      </c>
      <c r="I189" s="336"/>
      <c r="J189" s="342">
        <v>1857428.3</v>
      </c>
      <c r="K189" s="342">
        <v>323064.71000000002</v>
      </c>
      <c r="L189" s="343">
        <v>15333</v>
      </c>
      <c r="M189" s="343">
        <v>48420.05</v>
      </c>
      <c r="N189" s="338"/>
      <c r="O189" s="343">
        <v>162.06</v>
      </c>
      <c r="P189" s="336"/>
      <c r="Q189" s="336"/>
      <c r="R189" s="342">
        <v>113123.39</v>
      </c>
      <c r="S189" s="342">
        <v>3600900</v>
      </c>
      <c r="T189" s="344">
        <v>235210.66</v>
      </c>
      <c r="U189" s="339"/>
      <c r="V189" s="339"/>
      <c r="W189" s="339"/>
      <c r="X189" s="344">
        <v>273154.40000000002</v>
      </c>
      <c r="Y189" s="344">
        <v>15200</v>
      </c>
      <c r="Z189" s="345">
        <v>387322.4</v>
      </c>
      <c r="AA189" s="340"/>
      <c r="AB189" s="340"/>
      <c r="AC189" s="345">
        <v>155953.47</v>
      </c>
      <c r="AD189" s="345">
        <v>78942.92</v>
      </c>
      <c r="AE189" s="340"/>
      <c r="AF189" s="340"/>
      <c r="AG189" s="340"/>
      <c r="AH189" s="262">
        <f t="shared" si="13"/>
        <v>1513502.37</v>
      </c>
      <c r="AI189" s="263">
        <f t="shared" si="14"/>
        <v>63915.11</v>
      </c>
      <c r="AJ189" s="286">
        <f t="shared" si="15"/>
        <v>1449587.26</v>
      </c>
      <c r="AK189" s="282">
        <f t="shared" si="16"/>
        <v>523565.06000000006</v>
      </c>
      <c r="AL189" s="289">
        <f t="shared" si="17"/>
        <v>622218.79</v>
      </c>
      <c r="AM189" s="286">
        <f t="shared" si="18"/>
        <v>-98653.729999999981</v>
      </c>
    </row>
    <row r="190" spans="1:39" ht="15" thickBot="1" x14ac:dyDescent="0.25">
      <c r="A190" s="252" t="s">
        <v>334</v>
      </c>
      <c r="B190" s="252" t="s">
        <v>51</v>
      </c>
      <c r="C190" s="290">
        <v>2511</v>
      </c>
      <c r="D190" s="291" t="s">
        <v>991</v>
      </c>
      <c r="E190" s="336" t="s">
        <v>2745</v>
      </c>
      <c r="F190" s="341">
        <v>268350.84000000003</v>
      </c>
      <c r="G190" s="341">
        <v>36640</v>
      </c>
      <c r="H190" s="341">
        <v>116779.44</v>
      </c>
      <c r="I190" s="336"/>
      <c r="J190" s="342">
        <v>632108.25</v>
      </c>
      <c r="K190" s="342">
        <v>71606.91</v>
      </c>
      <c r="L190" s="338"/>
      <c r="M190" s="343">
        <v>13929.85</v>
      </c>
      <c r="N190" s="338"/>
      <c r="O190" s="343">
        <v>3750</v>
      </c>
      <c r="P190" s="336"/>
      <c r="Q190" s="336"/>
      <c r="R190" s="342">
        <v>72312.320000000007</v>
      </c>
      <c r="S190" s="342">
        <v>2938659.03</v>
      </c>
      <c r="T190" s="344">
        <v>43298.98</v>
      </c>
      <c r="U190" s="339"/>
      <c r="V190" s="339"/>
      <c r="W190" s="339"/>
      <c r="X190" s="344">
        <v>292144</v>
      </c>
      <c r="Y190" s="339"/>
      <c r="Z190" s="345">
        <v>355262</v>
      </c>
      <c r="AA190" s="340"/>
      <c r="AB190" s="340"/>
      <c r="AC190" s="345">
        <v>66360.39</v>
      </c>
      <c r="AD190" s="345">
        <v>18332.82</v>
      </c>
      <c r="AE190" s="340"/>
      <c r="AF190" s="340"/>
      <c r="AG190" s="340"/>
      <c r="AH190" s="262">
        <f t="shared" si="13"/>
        <v>421770.28</v>
      </c>
      <c r="AI190" s="263">
        <f t="shared" si="14"/>
        <v>17679.849999999999</v>
      </c>
      <c r="AJ190" s="286">
        <f t="shared" si="15"/>
        <v>404090.43000000005</v>
      </c>
      <c r="AK190" s="282">
        <f t="shared" si="16"/>
        <v>335442.98</v>
      </c>
      <c r="AL190" s="289">
        <f t="shared" si="17"/>
        <v>439955.21</v>
      </c>
      <c r="AM190" s="286">
        <f t="shared" si="18"/>
        <v>-104512.23000000004</v>
      </c>
    </row>
    <row r="191" spans="1:39" ht="15" thickBot="1" x14ac:dyDescent="0.25">
      <c r="A191" s="252" t="s">
        <v>334</v>
      </c>
      <c r="B191" s="252" t="s">
        <v>51</v>
      </c>
      <c r="C191" s="290">
        <v>3129</v>
      </c>
      <c r="D191" s="291" t="s">
        <v>992</v>
      </c>
      <c r="E191" s="336" t="s">
        <v>2746</v>
      </c>
      <c r="F191" s="341">
        <v>100910.48</v>
      </c>
      <c r="G191" s="341">
        <v>3040</v>
      </c>
      <c r="H191" s="341">
        <v>397050.27</v>
      </c>
      <c r="I191" s="336"/>
      <c r="J191" s="342">
        <v>1774557.84</v>
      </c>
      <c r="K191" s="342">
        <v>618579.14</v>
      </c>
      <c r="L191" s="343">
        <v>0</v>
      </c>
      <c r="M191" s="343">
        <v>14395.61</v>
      </c>
      <c r="N191" s="338"/>
      <c r="O191" s="343">
        <v>-3644.36</v>
      </c>
      <c r="P191" s="336"/>
      <c r="Q191" s="336"/>
      <c r="R191" s="342">
        <v>19900</v>
      </c>
      <c r="S191" s="342">
        <v>578789.84</v>
      </c>
      <c r="T191" s="344">
        <v>37027.99</v>
      </c>
      <c r="U191" s="339"/>
      <c r="V191" s="339"/>
      <c r="W191" s="339"/>
      <c r="X191" s="344">
        <v>274288</v>
      </c>
      <c r="Y191" s="344">
        <v>187000</v>
      </c>
      <c r="Z191" s="345">
        <v>346728</v>
      </c>
      <c r="AA191" s="340"/>
      <c r="AB191" s="340"/>
      <c r="AC191" s="345">
        <v>78040.960000000006</v>
      </c>
      <c r="AD191" s="345">
        <v>5021.32</v>
      </c>
      <c r="AE191" s="340"/>
      <c r="AF191" s="340"/>
      <c r="AG191" s="340"/>
      <c r="AH191" s="262">
        <f t="shared" si="13"/>
        <v>501000.75</v>
      </c>
      <c r="AI191" s="263">
        <f t="shared" si="14"/>
        <v>10751.25</v>
      </c>
      <c r="AJ191" s="286">
        <f t="shared" si="15"/>
        <v>490249.5</v>
      </c>
      <c r="AK191" s="282">
        <f t="shared" si="16"/>
        <v>498315.99</v>
      </c>
      <c r="AL191" s="289">
        <f t="shared" si="17"/>
        <v>429790.28</v>
      </c>
      <c r="AM191" s="286">
        <f t="shared" si="18"/>
        <v>68525.709999999963</v>
      </c>
    </row>
    <row r="192" spans="1:39" ht="15" thickBot="1" x14ac:dyDescent="0.25">
      <c r="A192" s="252" t="s">
        <v>334</v>
      </c>
      <c r="B192" s="252" t="s">
        <v>51</v>
      </c>
      <c r="C192" s="290">
        <v>5633</v>
      </c>
      <c r="D192" s="291" t="s">
        <v>993</v>
      </c>
      <c r="E192" s="336" t="s">
        <v>2747</v>
      </c>
      <c r="F192" s="341">
        <v>287015.26</v>
      </c>
      <c r="G192" s="341">
        <v>3040</v>
      </c>
      <c r="H192" s="341">
        <v>99001.54</v>
      </c>
      <c r="I192" s="336"/>
      <c r="J192" s="342">
        <v>2400839.5299999998</v>
      </c>
      <c r="K192" s="342">
        <v>226020.43</v>
      </c>
      <c r="L192" s="343">
        <v>0</v>
      </c>
      <c r="M192" s="343">
        <v>27027</v>
      </c>
      <c r="N192" s="338"/>
      <c r="O192" s="343">
        <v>1502.36</v>
      </c>
      <c r="P192" s="336"/>
      <c r="Q192" s="336"/>
      <c r="R192" s="342">
        <v>-1200</v>
      </c>
      <c r="S192" s="342">
        <v>2920045.89</v>
      </c>
      <c r="T192" s="344">
        <v>239783.28</v>
      </c>
      <c r="U192" s="339"/>
      <c r="V192" s="339"/>
      <c r="W192" s="339"/>
      <c r="X192" s="344">
        <v>284032</v>
      </c>
      <c r="Y192" s="344">
        <v>201500</v>
      </c>
      <c r="Z192" s="345">
        <v>403772</v>
      </c>
      <c r="AA192" s="340"/>
      <c r="AB192" s="345">
        <v>640</v>
      </c>
      <c r="AC192" s="345">
        <v>115396.91</v>
      </c>
      <c r="AD192" s="345">
        <v>63535.48</v>
      </c>
      <c r="AE192" s="340"/>
      <c r="AF192" s="340"/>
      <c r="AG192" s="340"/>
      <c r="AH192" s="262">
        <f t="shared" si="13"/>
        <v>389056.8</v>
      </c>
      <c r="AI192" s="263">
        <f t="shared" si="14"/>
        <v>28529.360000000001</v>
      </c>
      <c r="AJ192" s="286">
        <f t="shared" si="15"/>
        <v>360527.44</v>
      </c>
      <c r="AK192" s="282">
        <f t="shared" si="16"/>
        <v>725315.28</v>
      </c>
      <c r="AL192" s="289">
        <f t="shared" si="17"/>
        <v>583344.39</v>
      </c>
      <c r="AM192" s="286">
        <f t="shared" si="18"/>
        <v>141970.89000000001</v>
      </c>
    </row>
    <row r="193" spans="1:39" ht="15" thickBot="1" x14ac:dyDescent="0.25">
      <c r="A193" s="252" t="s">
        <v>334</v>
      </c>
      <c r="B193" s="252" t="s">
        <v>51</v>
      </c>
      <c r="C193" s="290">
        <v>1850</v>
      </c>
      <c r="D193" s="291" t="s">
        <v>994</v>
      </c>
      <c r="E193" s="336" t="s">
        <v>2748</v>
      </c>
      <c r="F193" s="341">
        <v>223296.43</v>
      </c>
      <c r="G193" s="341">
        <v>6080</v>
      </c>
      <c r="H193" s="341">
        <v>85859.08</v>
      </c>
      <c r="I193" s="336"/>
      <c r="J193" s="342">
        <v>432830.57</v>
      </c>
      <c r="K193" s="342">
        <v>362891.72</v>
      </c>
      <c r="L193" s="343">
        <v>0</v>
      </c>
      <c r="M193" s="343">
        <v>22100</v>
      </c>
      <c r="N193" s="338"/>
      <c r="O193" s="338"/>
      <c r="P193" s="336"/>
      <c r="Q193" s="336"/>
      <c r="R193" s="342">
        <v>48312.09</v>
      </c>
      <c r="S193" s="342">
        <v>2662416.9900000002</v>
      </c>
      <c r="T193" s="344">
        <v>31886.27</v>
      </c>
      <c r="U193" s="339"/>
      <c r="V193" s="339"/>
      <c r="W193" s="339"/>
      <c r="X193" s="344">
        <v>160440</v>
      </c>
      <c r="Y193" s="344">
        <v>3000</v>
      </c>
      <c r="Z193" s="345">
        <v>235068</v>
      </c>
      <c r="AA193" s="340"/>
      <c r="AB193" s="340"/>
      <c r="AC193" s="345">
        <v>88773.48</v>
      </c>
      <c r="AD193" s="345">
        <v>32598.240000000002</v>
      </c>
      <c r="AE193" s="340"/>
      <c r="AF193" s="340"/>
      <c r="AG193" s="345">
        <v>3510</v>
      </c>
      <c r="AH193" s="262">
        <f t="shared" si="13"/>
        <v>315235.51</v>
      </c>
      <c r="AI193" s="263">
        <f t="shared" si="14"/>
        <v>22100</v>
      </c>
      <c r="AJ193" s="286">
        <f t="shared" si="15"/>
        <v>293135.51</v>
      </c>
      <c r="AK193" s="282">
        <f t="shared" si="16"/>
        <v>195326.27</v>
      </c>
      <c r="AL193" s="289">
        <f t="shared" si="17"/>
        <v>359949.72</v>
      </c>
      <c r="AM193" s="286">
        <f t="shared" si="18"/>
        <v>-164623.44999999998</v>
      </c>
    </row>
    <row r="194" spans="1:39" ht="15" thickBot="1" x14ac:dyDescent="0.25">
      <c r="A194" s="252" t="s">
        <v>334</v>
      </c>
      <c r="B194" s="252" t="s">
        <v>51</v>
      </c>
      <c r="C194" s="290">
        <v>3330</v>
      </c>
      <c r="D194" s="291" t="s">
        <v>995</v>
      </c>
      <c r="E194" s="336" t="s">
        <v>2749</v>
      </c>
      <c r="F194" s="341">
        <v>612659.31999999995</v>
      </c>
      <c r="G194" s="341">
        <v>8924</v>
      </c>
      <c r="H194" s="341">
        <v>46320.13</v>
      </c>
      <c r="I194" s="336"/>
      <c r="J194" s="342">
        <v>169740.65</v>
      </c>
      <c r="K194" s="342">
        <v>258469.42</v>
      </c>
      <c r="L194" s="343">
        <v>0</v>
      </c>
      <c r="M194" s="343">
        <v>15000</v>
      </c>
      <c r="N194" s="338"/>
      <c r="O194" s="343">
        <v>-4.9000000000000004</v>
      </c>
      <c r="P194" s="336"/>
      <c r="Q194" s="342">
        <v>18000</v>
      </c>
      <c r="R194" s="342">
        <v>354</v>
      </c>
      <c r="S194" s="342">
        <v>2577037.9500000002</v>
      </c>
      <c r="T194" s="344">
        <v>20021.490000000002</v>
      </c>
      <c r="U194" s="339"/>
      <c r="V194" s="339"/>
      <c r="W194" s="339"/>
      <c r="X194" s="344">
        <v>93016</v>
      </c>
      <c r="Y194" s="344">
        <v>1500</v>
      </c>
      <c r="Z194" s="345">
        <v>151786</v>
      </c>
      <c r="AA194" s="340"/>
      <c r="AB194" s="340"/>
      <c r="AC194" s="345">
        <v>59562.2</v>
      </c>
      <c r="AD194" s="345">
        <v>33334.86</v>
      </c>
      <c r="AE194" s="340"/>
      <c r="AF194" s="340"/>
      <c r="AG194" s="340"/>
      <c r="AH194" s="262">
        <f t="shared" si="13"/>
        <v>667903.44999999995</v>
      </c>
      <c r="AI194" s="263">
        <f t="shared" si="14"/>
        <v>14995.1</v>
      </c>
      <c r="AJ194" s="286">
        <f t="shared" si="15"/>
        <v>652908.35</v>
      </c>
      <c r="AK194" s="282">
        <f t="shared" si="16"/>
        <v>114537.49</v>
      </c>
      <c r="AL194" s="289">
        <f t="shared" si="17"/>
        <v>244683.06</v>
      </c>
      <c r="AM194" s="286">
        <f t="shared" si="18"/>
        <v>-130145.56999999999</v>
      </c>
    </row>
    <row r="195" spans="1:39" ht="15" thickBot="1" x14ac:dyDescent="0.25">
      <c r="A195" s="252" t="s">
        <v>342</v>
      </c>
      <c r="B195" s="252" t="s">
        <v>52</v>
      </c>
      <c r="C195" s="290">
        <v>3397</v>
      </c>
      <c r="D195" s="291" t="s">
        <v>996</v>
      </c>
      <c r="E195" s="336" t="s">
        <v>2750</v>
      </c>
      <c r="F195" s="341">
        <v>889295.84</v>
      </c>
      <c r="G195" s="341">
        <v>8596</v>
      </c>
      <c r="H195" s="341">
        <v>122361.32</v>
      </c>
      <c r="I195" s="336"/>
      <c r="J195" s="342">
        <v>607552.59</v>
      </c>
      <c r="K195" s="342">
        <v>530195.16</v>
      </c>
      <c r="L195" s="338"/>
      <c r="M195" s="343">
        <v>23400</v>
      </c>
      <c r="N195" s="338"/>
      <c r="O195" s="343">
        <v>55705.15</v>
      </c>
      <c r="P195" s="336"/>
      <c r="Q195" s="336"/>
      <c r="R195" s="336"/>
      <c r="S195" s="342">
        <v>2987149.95</v>
      </c>
      <c r="T195" s="344">
        <v>98354</v>
      </c>
      <c r="U195" s="339"/>
      <c r="V195" s="339"/>
      <c r="W195" s="339"/>
      <c r="X195" s="344">
        <v>141020</v>
      </c>
      <c r="Y195" s="339"/>
      <c r="Z195" s="345">
        <v>235780</v>
      </c>
      <c r="AA195" s="340"/>
      <c r="AB195" s="340"/>
      <c r="AC195" s="345">
        <v>124082.8</v>
      </c>
      <c r="AD195" s="345">
        <v>60271.199999999997</v>
      </c>
      <c r="AE195" s="340"/>
      <c r="AF195" s="340"/>
      <c r="AG195" s="340"/>
      <c r="AH195" s="262">
        <f t="shared" si="13"/>
        <v>1020253.1599999999</v>
      </c>
      <c r="AI195" s="263">
        <f t="shared" si="14"/>
        <v>79105.149999999994</v>
      </c>
      <c r="AJ195" s="286">
        <f t="shared" si="15"/>
        <v>941148.00999999989</v>
      </c>
      <c r="AK195" s="282">
        <f t="shared" si="16"/>
        <v>239374</v>
      </c>
      <c r="AL195" s="289">
        <f t="shared" si="17"/>
        <v>420134</v>
      </c>
      <c r="AM195" s="286">
        <f t="shared" si="18"/>
        <v>-180760</v>
      </c>
    </row>
    <row r="196" spans="1:39" ht="15" thickBot="1" x14ac:dyDescent="0.25">
      <c r="A196" s="252" t="s">
        <v>342</v>
      </c>
      <c r="B196" s="252" t="s">
        <v>52</v>
      </c>
      <c r="C196" s="290">
        <v>2599</v>
      </c>
      <c r="D196" s="291" t="s">
        <v>997</v>
      </c>
      <c r="E196" s="336" t="s">
        <v>2751</v>
      </c>
      <c r="F196" s="341">
        <v>549768.97</v>
      </c>
      <c r="G196" s="341">
        <v>8816</v>
      </c>
      <c r="H196" s="341">
        <v>152746.48000000001</v>
      </c>
      <c r="I196" s="336"/>
      <c r="J196" s="342">
        <v>3288320.17</v>
      </c>
      <c r="K196" s="342">
        <v>415209.88</v>
      </c>
      <c r="L196" s="343">
        <v>0</v>
      </c>
      <c r="M196" s="343">
        <v>0</v>
      </c>
      <c r="N196" s="338"/>
      <c r="O196" s="343">
        <v>1431.86</v>
      </c>
      <c r="P196" s="336"/>
      <c r="Q196" s="336"/>
      <c r="R196" s="342">
        <v>-32400</v>
      </c>
      <c r="S196" s="342">
        <v>2987149.95</v>
      </c>
      <c r="T196" s="344">
        <v>10823.65</v>
      </c>
      <c r="U196" s="339"/>
      <c r="V196" s="339"/>
      <c r="W196" s="339"/>
      <c r="X196" s="344">
        <v>348400</v>
      </c>
      <c r="Y196" s="344">
        <v>90</v>
      </c>
      <c r="Z196" s="345">
        <v>391656</v>
      </c>
      <c r="AA196" s="340"/>
      <c r="AB196" s="340"/>
      <c r="AC196" s="345">
        <v>102524.52</v>
      </c>
      <c r="AD196" s="345">
        <v>1181.18</v>
      </c>
      <c r="AE196" s="340"/>
      <c r="AF196" s="340"/>
      <c r="AG196" s="340"/>
      <c r="AH196" s="262">
        <f t="shared" si="13"/>
        <v>711331.45</v>
      </c>
      <c r="AI196" s="263">
        <f t="shared" si="14"/>
        <v>1431.86</v>
      </c>
      <c r="AJ196" s="286">
        <f t="shared" si="15"/>
        <v>709899.59</v>
      </c>
      <c r="AK196" s="282">
        <f t="shared" si="16"/>
        <v>359313.65</v>
      </c>
      <c r="AL196" s="289">
        <f t="shared" si="17"/>
        <v>495361.7</v>
      </c>
      <c r="AM196" s="286">
        <f t="shared" si="18"/>
        <v>-136048.04999999999</v>
      </c>
    </row>
    <row r="197" spans="1:39" ht="15" thickBot="1" x14ac:dyDescent="0.25">
      <c r="A197" s="252" t="s">
        <v>342</v>
      </c>
      <c r="B197" s="252" t="s">
        <v>52</v>
      </c>
      <c r="C197" s="290">
        <v>3184</v>
      </c>
      <c r="D197" s="291" t="s">
        <v>998</v>
      </c>
      <c r="E197" s="336" t="s">
        <v>2752</v>
      </c>
      <c r="F197" s="341">
        <v>657595.28</v>
      </c>
      <c r="G197" s="341">
        <v>0</v>
      </c>
      <c r="H197" s="341">
        <v>73525.86</v>
      </c>
      <c r="I197" s="336"/>
      <c r="J197" s="342">
        <v>616617.26</v>
      </c>
      <c r="K197" s="342">
        <v>165695.07</v>
      </c>
      <c r="L197" s="343">
        <v>0</v>
      </c>
      <c r="M197" s="343">
        <v>33382</v>
      </c>
      <c r="N197" s="338"/>
      <c r="O197" s="338"/>
      <c r="P197" s="336"/>
      <c r="Q197" s="336"/>
      <c r="R197" s="336"/>
      <c r="S197" s="342">
        <v>2090614.96</v>
      </c>
      <c r="T197" s="344">
        <v>71794.61</v>
      </c>
      <c r="U197" s="339"/>
      <c r="V197" s="339"/>
      <c r="W197" s="339"/>
      <c r="X197" s="344">
        <v>270775</v>
      </c>
      <c r="Y197" s="339"/>
      <c r="Z197" s="345">
        <v>345495</v>
      </c>
      <c r="AA197" s="340"/>
      <c r="AB197" s="340"/>
      <c r="AC197" s="345">
        <v>92964.09</v>
      </c>
      <c r="AD197" s="345">
        <v>33120.519999999997</v>
      </c>
      <c r="AE197" s="340"/>
      <c r="AF197" s="340"/>
      <c r="AG197" s="340"/>
      <c r="AH197" s="262">
        <f t="shared" ref="AH197:AH216" si="19">SUM(F197:H197)</f>
        <v>731121.14</v>
      </c>
      <c r="AI197" s="263">
        <f t="shared" ref="AI197:AI216" si="20">SUM(L197:O197)</f>
        <v>33382</v>
      </c>
      <c r="AJ197" s="286">
        <f t="shared" ref="AJ197:AJ216" si="21">AH197-AI197</f>
        <v>697739.14</v>
      </c>
      <c r="AK197" s="282">
        <f t="shared" ref="AK197:AK216" si="22">SUM(T197:Y197)</f>
        <v>342569.61</v>
      </c>
      <c r="AL197" s="289">
        <f t="shared" ref="AL197:AL216" si="23">SUM(Z197:AG197)</f>
        <v>471579.61</v>
      </c>
      <c r="AM197" s="286">
        <f t="shared" ref="AM197:AM216" si="24">AK197-AL197</f>
        <v>-129010</v>
      </c>
    </row>
    <row r="198" spans="1:39" ht="15" thickBot="1" x14ac:dyDescent="0.25">
      <c r="A198" s="252" t="s">
        <v>342</v>
      </c>
      <c r="B198" s="252" t="s">
        <v>52</v>
      </c>
      <c r="C198" s="290">
        <v>4760</v>
      </c>
      <c r="D198" s="291" t="s">
        <v>999</v>
      </c>
      <c r="E198" s="336" t="s">
        <v>2753</v>
      </c>
      <c r="F198" s="341">
        <v>488265.1</v>
      </c>
      <c r="G198" s="341">
        <v>12500</v>
      </c>
      <c r="H198" s="341">
        <v>87841.11</v>
      </c>
      <c r="I198" s="336"/>
      <c r="J198" s="342">
        <v>574671.49</v>
      </c>
      <c r="K198" s="342">
        <v>592382.23</v>
      </c>
      <c r="L198" s="338"/>
      <c r="M198" s="343">
        <v>78050</v>
      </c>
      <c r="N198" s="338"/>
      <c r="O198" s="343">
        <v>65.42</v>
      </c>
      <c r="P198" s="336"/>
      <c r="Q198" s="336"/>
      <c r="R198" s="336"/>
      <c r="S198" s="342">
        <v>433496.95</v>
      </c>
      <c r="T198" s="344">
        <v>141516.6</v>
      </c>
      <c r="U198" s="339"/>
      <c r="V198" s="339"/>
      <c r="W198" s="339"/>
      <c r="X198" s="344">
        <v>274440</v>
      </c>
      <c r="Y198" s="339"/>
      <c r="Z198" s="345">
        <v>347820</v>
      </c>
      <c r="AA198" s="340"/>
      <c r="AB198" s="340"/>
      <c r="AC198" s="345">
        <v>139344.16</v>
      </c>
      <c r="AD198" s="345">
        <v>37637.19</v>
      </c>
      <c r="AE198" s="340"/>
      <c r="AF198" s="340"/>
      <c r="AG198" s="340"/>
      <c r="AH198" s="262">
        <f t="shared" si="19"/>
        <v>588606.21</v>
      </c>
      <c r="AI198" s="263">
        <f t="shared" si="20"/>
        <v>78115.42</v>
      </c>
      <c r="AJ198" s="286">
        <f t="shared" si="21"/>
        <v>510490.79</v>
      </c>
      <c r="AK198" s="282">
        <f t="shared" si="22"/>
        <v>415956.6</v>
      </c>
      <c r="AL198" s="289">
        <f t="shared" si="23"/>
        <v>524801.35000000009</v>
      </c>
      <c r="AM198" s="286">
        <f t="shared" si="24"/>
        <v>-108844.75000000012</v>
      </c>
    </row>
    <row r="199" spans="1:39" ht="15" thickBot="1" x14ac:dyDescent="0.25">
      <c r="A199" s="252" t="s">
        <v>345</v>
      </c>
      <c r="B199" s="252" t="s">
        <v>53</v>
      </c>
      <c r="C199" s="290">
        <v>3288</v>
      </c>
      <c r="D199" s="291" t="s">
        <v>1000</v>
      </c>
      <c r="E199" s="336" t="s">
        <v>2754</v>
      </c>
      <c r="F199" s="341">
        <v>880897.63</v>
      </c>
      <c r="G199" s="341">
        <v>4000</v>
      </c>
      <c r="H199" s="341">
        <v>44553.74</v>
      </c>
      <c r="I199" s="336"/>
      <c r="J199" s="342">
        <v>568074.19999999995</v>
      </c>
      <c r="K199" s="342">
        <v>-1320739.42</v>
      </c>
      <c r="L199" s="343">
        <v>52500</v>
      </c>
      <c r="M199" s="343">
        <v>163730.65</v>
      </c>
      <c r="N199" s="343">
        <v>7640</v>
      </c>
      <c r="O199" s="338"/>
      <c r="P199" s="336"/>
      <c r="Q199" s="342">
        <v>-8100056.1100000003</v>
      </c>
      <c r="R199" s="342">
        <v>6368795.1600000001</v>
      </c>
      <c r="S199" s="342">
        <v>4047651.72</v>
      </c>
      <c r="T199" s="344">
        <v>227377.17</v>
      </c>
      <c r="U199" s="344">
        <v>65000</v>
      </c>
      <c r="V199" s="339"/>
      <c r="W199" s="339"/>
      <c r="X199" s="344">
        <v>266480</v>
      </c>
      <c r="Y199" s="339"/>
      <c r="Z199" s="345">
        <v>321460</v>
      </c>
      <c r="AA199" s="340"/>
      <c r="AB199" s="340"/>
      <c r="AC199" s="345">
        <v>161305.94</v>
      </c>
      <c r="AD199" s="345">
        <v>467979.12</v>
      </c>
      <c r="AE199" s="340"/>
      <c r="AF199" s="340"/>
      <c r="AG199" s="340"/>
      <c r="AH199" s="262">
        <f t="shared" si="19"/>
        <v>929451.37</v>
      </c>
      <c r="AI199" s="263">
        <f t="shared" si="20"/>
        <v>223870.65</v>
      </c>
      <c r="AJ199" s="286">
        <f t="shared" si="21"/>
        <v>705580.72</v>
      </c>
      <c r="AK199" s="282">
        <f t="shared" si="22"/>
        <v>558857.17000000004</v>
      </c>
      <c r="AL199" s="289">
        <f t="shared" si="23"/>
        <v>950745.06</v>
      </c>
      <c r="AM199" s="286">
        <f t="shared" si="24"/>
        <v>-391887.89</v>
      </c>
    </row>
    <row r="200" spans="1:39" ht="15" thickBot="1" x14ac:dyDescent="0.25">
      <c r="A200" s="252" t="s">
        <v>345</v>
      </c>
      <c r="B200" s="252" t="s">
        <v>53</v>
      </c>
      <c r="C200" s="290">
        <v>2561</v>
      </c>
      <c r="D200" s="291" t="s">
        <v>1001</v>
      </c>
      <c r="E200" s="336" t="s">
        <v>2755</v>
      </c>
      <c r="F200" s="341">
        <v>596290.12</v>
      </c>
      <c r="G200" s="341">
        <v>6780</v>
      </c>
      <c r="H200" s="341">
        <v>35548.980000000003</v>
      </c>
      <c r="I200" s="336"/>
      <c r="J200" s="342">
        <v>748521.37</v>
      </c>
      <c r="K200" s="342">
        <v>251425.17</v>
      </c>
      <c r="L200" s="343">
        <v>3500</v>
      </c>
      <c r="M200" s="343">
        <v>99350.73</v>
      </c>
      <c r="N200" s="338"/>
      <c r="O200" s="338"/>
      <c r="P200" s="336"/>
      <c r="Q200" s="342">
        <v>327749.2</v>
      </c>
      <c r="R200" s="342">
        <v>548172.61</v>
      </c>
      <c r="S200" s="342">
        <v>769808.6</v>
      </c>
      <c r="T200" s="344">
        <v>128414.87</v>
      </c>
      <c r="U200" s="339"/>
      <c r="V200" s="339"/>
      <c r="W200" s="339"/>
      <c r="X200" s="344">
        <v>158119.5</v>
      </c>
      <c r="Y200" s="339"/>
      <c r="Z200" s="345">
        <v>189499.5</v>
      </c>
      <c r="AA200" s="340"/>
      <c r="AB200" s="340"/>
      <c r="AC200" s="345">
        <v>94715.32</v>
      </c>
      <c r="AD200" s="345">
        <v>30074.68</v>
      </c>
      <c r="AE200" s="340"/>
      <c r="AF200" s="340"/>
      <c r="AG200" s="340"/>
      <c r="AH200" s="262">
        <f t="shared" si="19"/>
        <v>638619.1</v>
      </c>
      <c r="AI200" s="263">
        <f t="shared" si="20"/>
        <v>102850.73</v>
      </c>
      <c r="AJ200" s="286">
        <f t="shared" si="21"/>
        <v>535768.37</v>
      </c>
      <c r="AK200" s="282">
        <f t="shared" si="22"/>
        <v>286534.37</v>
      </c>
      <c r="AL200" s="289">
        <f t="shared" si="23"/>
        <v>314289.5</v>
      </c>
      <c r="AM200" s="286">
        <f t="shared" si="24"/>
        <v>-27755.130000000005</v>
      </c>
    </row>
    <row r="201" spans="1:39" ht="15" thickBot="1" x14ac:dyDescent="0.25">
      <c r="A201" s="252" t="s">
        <v>345</v>
      </c>
      <c r="B201" s="252" t="s">
        <v>53</v>
      </c>
      <c r="C201" s="290">
        <v>3118</v>
      </c>
      <c r="D201" s="291" t="s">
        <v>1002</v>
      </c>
      <c r="E201" s="336" t="s">
        <v>2756</v>
      </c>
      <c r="F201" s="341">
        <v>256435.75</v>
      </c>
      <c r="G201" s="341">
        <v>7760</v>
      </c>
      <c r="H201" s="341">
        <v>73913.23</v>
      </c>
      <c r="I201" s="336"/>
      <c r="J201" s="342">
        <v>914375.74</v>
      </c>
      <c r="K201" s="342">
        <v>144608.67000000001</v>
      </c>
      <c r="L201" s="343">
        <v>13000</v>
      </c>
      <c r="M201" s="343">
        <v>22950</v>
      </c>
      <c r="N201" s="343">
        <v>57679</v>
      </c>
      <c r="O201" s="338"/>
      <c r="P201" s="336"/>
      <c r="Q201" s="336"/>
      <c r="R201" s="336"/>
      <c r="S201" s="342">
        <v>1268762.8700000001</v>
      </c>
      <c r="T201" s="344">
        <v>291148.21000000002</v>
      </c>
      <c r="U201" s="339"/>
      <c r="V201" s="339"/>
      <c r="W201" s="339"/>
      <c r="X201" s="344">
        <v>204568</v>
      </c>
      <c r="Y201" s="339"/>
      <c r="Z201" s="345">
        <v>323048</v>
      </c>
      <c r="AA201" s="340"/>
      <c r="AB201" s="340"/>
      <c r="AC201" s="345">
        <v>112544.19</v>
      </c>
      <c r="AD201" s="345">
        <v>27062.5</v>
      </c>
      <c r="AE201" s="340"/>
      <c r="AF201" s="340"/>
      <c r="AG201" s="340"/>
      <c r="AH201" s="262">
        <f t="shared" si="19"/>
        <v>338108.98</v>
      </c>
      <c r="AI201" s="263">
        <f t="shared" si="20"/>
        <v>93629</v>
      </c>
      <c r="AJ201" s="286">
        <f t="shared" si="21"/>
        <v>244479.97999999998</v>
      </c>
      <c r="AK201" s="282">
        <f t="shared" si="22"/>
        <v>495716.21</v>
      </c>
      <c r="AL201" s="289">
        <f t="shared" si="23"/>
        <v>462654.69</v>
      </c>
      <c r="AM201" s="286">
        <f t="shared" si="24"/>
        <v>33061.520000000019</v>
      </c>
    </row>
    <row r="202" spans="1:39" ht="15" thickBot="1" x14ac:dyDescent="0.25">
      <c r="A202" s="252" t="s">
        <v>345</v>
      </c>
      <c r="B202" s="252" t="s">
        <v>53</v>
      </c>
      <c r="C202" s="290">
        <v>1408</v>
      </c>
      <c r="D202" s="291" t="s">
        <v>1003</v>
      </c>
      <c r="E202" s="336" t="s">
        <v>2757</v>
      </c>
      <c r="F202" s="341">
        <v>126678.28</v>
      </c>
      <c r="G202" s="341">
        <v>4000</v>
      </c>
      <c r="H202" s="341">
        <v>42505.65</v>
      </c>
      <c r="I202" s="336"/>
      <c r="J202" s="342">
        <v>893963.88</v>
      </c>
      <c r="K202" s="342">
        <v>216483.72</v>
      </c>
      <c r="L202" s="343">
        <v>4000</v>
      </c>
      <c r="M202" s="343">
        <v>18900</v>
      </c>
      <c r="N202" s="338"/>
      <c r="O202" s="338"/>
      <c r="P202" s="336"/>
      <c r="Q202" s="336"/>
      <c r="R202" s="342">
        <v>937670.36</v>
      </c>
      <c r="S202" s="342">
        <v>2464354.4300000002</v>
      </c>
      <c r="T202" s="344">
        <v>118599.07</v>
      </c>
      <c r="U202" s="344">
        <v>40000</v>
      </c>
      <c r="V202" s="339"/>
      <c r="W202" s="339"/>
      <c r="X202" s="344">
        <v>83960</v>
      </c>
      <c r="Y202" s="339"/>
      <c r="Z202" s="345">
        <v>121668</v>
      </c>
      <c r="AA202" s="340"/>
      <c r="AB202" s="340"/>
      <c r="AC202" s="345">
        <v>63566.37</v>
      </c>
      <c r="AD202" s="345">
        <v>59851.38</v>
      </c>
      <c r="AE202" s="340"/>
      <c r="AF202" s="340"/>
      <c r="AG202" s="340"/>
      <c r="AH202" s="262">
        <f t="shared" si="19"/>
        <v>173183.93</v>
      </c>
      <c r="AI202" s="263">
        <f t="shared" si="20"/>
        <v>22900</v>
      </c>
      <c r="AJ202" s="286">
        <f t="shared" si="21"/>
        <v>150283.93</v>
      </c>
      <c r="AK202" s="282">
        <f t="shared" si="22"/>
        <v>242559.07</v>
      </c>
      <c r="AL202" s="289">
        <f t="shared" si="23"/>
        <v>245085.75</v>
      </c>
      <c r="AM202" s="286">
        <f t="shared" si="24"/>
        <v>-2526.679999999993</v>
      </c>
    </row>
    <row r="203" spans="1:39" ht="15" thickBot="1" x14ac:dyDescent="0.25">
      <c r="A203" s="252" t="s">
        <v>345</v>
      </c>
      <c r="B203" s="252" t="s">
        <v>53</v>
      </c>
      <c r="C203" s="290">
        <v>1888</v>
      </c>
      <c r="D203" s="291" t="s">
        <v>1004</v>
      </c>
      <c r="E203" s="336" t="s">
        <v>2758</v>
      </c>
      <c r="F203" s="341">
        <v>626187.4</v>
      </c>
      <c r="G203" s="341">
        <v>4000</v>
      </c>
      <c r="H203" s="341">
        <v>205130.11</v>
      </c>
      <c r="I203" s="336"/>
      <c r="J203" s="342">
        <v>1251435.03</v>
      </c>
      <c r="K203" s="342">
        <v>166991.53</v>
      </c>
      <c r="L203" s="343">
        <v>177924</v>
      </c>
      <c r="M203" s="343">
        <v>132193.22</v>
      </c>
      <c r="N203" s="338"/>
      <c r="O203" s="338"/>
      <c r="P203" s="336"/>
      <c r="Q203" s="342">
        <v>-759421.69</v>
      </c>
      <c r="R203" s="342">
        <v>1839128.02</v>
      </c>
      <c r="S203" s="342">
        <v>1488605.78</v>
      </c>
      <c r="T203" s="344">
        <v>132706.09</v>
      </c>
      <c r="U203" s="339"/>
      <c r="V203" s="339"/>
      <c r="W203" s="339"/>
      <c r="X203" s="344">
        <v>268358</v>
      </c>
      <c r="Y203" s="339"/>
      <c r="Z203" s="345">
        <v>389720</v>
      </c>
      <c r="AA203" s="340"/>
      <c r="AB203" s="340"/>
      <c r="AC203" s="345">
        <v>67969.039999999994</v>
      </c>
      <c r="AD203" s="345">
        <v>53519.94</v>
      </c>
      <c r="AE203" s="340"/>
      <c r="AF203" s="340"/>
      <c r="AG203" s="340"/>
      <c r="AH203" s="262">
        <f t="shared" si="19"/>
        <v>835317.51</v>
      </c>
      <c r="AI203" s="263">
        <f t="shared" si="20"/>
        <v>310117.21999999997</v>
      </c>
      <c r="AJ203" s="286">
        <f t="shared" si="21"/>
        <v>525200.29</v>
      </c>
      <c r="AK203" s="282">
        <f t="shared" si="22"/>
        <v>401064.08999999997</v>
      </c>
      <c r="AL203" s="289">
        <f t="shared" si="23"/>
        <v>511208.98</v>
      </c>
      <c r="AM203" s="286">
        <f t="shared" si="24"/>
        <v>-110144.89000000001</v>
      </c>
    </row>
    <row r="204" spans="1:39" ht="15" thickBot="1" x14ac:dyDescent="0.25">
      <c r="A204" s="252" t="s">
        <v>345</v>
      </c>
      <c r="B204" s="252" t="s">
        <v>53</v>
      </c>
      <c r="C204" s="290">
        <v>1058</v>
      </c>
      <c r="D204" s="291" t="s">
        <v>1005</v>
      </c>
      <c r="E204" s="336" t="s">
        <v>2759</v>
      </c>
      <c r="F204" s="341">
        <v>420193.84</v>
      </c>
      <c r="G204" s="341">
        <v>6880</v>
      </c>
      <c r="H204" s="341">
        <v>2597.3000000000002</v>
      </c>
      <c r="I204" s="336"/>
      <c r="J204" s="342">
        <v>232517.26</v>
      </c>
      <c r="K204" s="342">
        <v>133716.06</v>
      </c>
      <c r="L204" s="343">
        <v>55550</v>
      </c>
      <c r="M204" s="343">
        <v>20390.169999999998</v>
      </c>
      <c r="N204" s="343">
        <v>400</v>
      </c>
      <c r="O204" s="338"/>
      <c r="P204" s="336"/>
      <c r="Q204" s="336"/>
      <c r="R204" s="342">
        <v>72643.210000000006</v>
      </c>
      <c r="S204" s="342">
        <v>2328715.77</v>
      </c>
      <c r="T204" s="344">
        <v>53045.21</v>
      </c>
      <c r="U204" s="339"/>
      <c r="V204" s="339"/>
      <c r="W204" s="339"/>
      <c r="X204" s="344">
        <v>208740</v>
      </c>
      <c r="Y204" s="339"/>
      <c r="Z204" s="345">
        <v>216330</v>
      </c>
      <c r="AA204" s="340"/>
      <c r="AB204" s="340"/>
      <c r="AC204" s="345">
        <v>63503.56</v>
      </c>
      <c r="AD204" s="345">
        <v>6685.09</v>
      </c>
      <c r="AE204" s="340"/>
      <c r="AF204" s="340"/>
      <c r="AG204" s="340"/>
      <c r="AH204" s="262">
        <f t="shared" si="19"/>
        <v>429671.14</v>
      </c>
      <c r="AI204" s="263">
        <f t="shared" si="20"/>
        <v>76340.17</v>
      </c>
      <c r="AJ204" s="286">
        <f t="shared" si="21"/>
        <v>353330.97000000003</v>
      </c>
      <c r="AK204" s="282">
        <f t="shared" si="22"/>
        <v>261785.21</v>
      </c>
      <c r="AL204" s="289">
        <f t="shared" si="23"/>
        <v>286518.65000000002</v>
      </c>
      <c r="AM204" s="286">
        <f t="shared" si="24"/>
        <v>-24733.440000000031</v>
      </c>
    </row>
    <row r="205" spans="1:39" ht="15" thickBot="1" x14ac:dyDescent="0.25">
      <c r="A205" s="252" t="s">
        <v>345</v>
      </c>
      <c r="B205" s="252" t="s">
        <v>53</v>
      </c>
      <c r="C205" s="290">
        <v>3487</v>
      </c>
      <c r="D205" s="291" t="s">
        <v>1006</v>
      </c>
      <c r="E205" s="336" t="s">
        <v>2760</v>
      </c>
      <c r="F205" s="341">
        <v>891301.84</v>
      </c>
      <c r="G205" s="341">
        <v>4000</v>
      </c>
      <c r="H205" s="341">
        <v>43659.73</v>
      </c>
      <c r="I205" s="336"/>
      <c r="J205" s="342">
        <v>2274645.7400000002</v>
      </c>
      <c r="K205" s="342">
        <v>376871.44</v>
      </c>
      <c r="L205" s="343">
        <v>13500</v>
      </c>
      <c r="M205" s="343">
        <v>0</v>
      </c>
      <c r="N205" s="338"/>
      <c r="O205" s="338"/>
      <c r="P205" s="336"/>
      <c r="Q205" s="336"/>
      <c r="R205" s="342">
        <v>1830021.66</v>
      </c>
      <c r="S205" s="342">
        <v>4119895.74</v>
      </c>
      <c r="T205" s="344">
        <v>31161.66</v>
      </c>
      <c r="U205" s="339"/>
      <c r="V205" s="339"/>
      <c r="W205" s="339"/>
      <c r="X205" s="344">
        <v>221424</v>
      </c>
      <c r="Y205" s="339"/>
      <c r="Z205" s="345">
        <v>260344</v>
      </c>
      <c r="AA205" s="340"/>
      <c r="AB205" s="340"/>
      <c r="AC205" s="345">
        <v>75081.19</v>
      </c>
      <c r="AD205" s="345">
        <v>14934.56</v>
      </c>
      <c r="AE205" s="340"/>
      <c r="AF205" s="340"/>
      <c r="AG205" s="340"/>
      <c r="AH205" s="262">
        <f t="shared" si="19"/>
        <v>938961.57</v>
      </c>
      <c r="AI205" s="263">
        <f t="shared" si="20"/>
        <v>13500</v>
      </c>
      <c r="AJ205" s="286">
        <f t="shared" si="21"/>
        <v>925461.57</v>
      </c>
      <c r="AK205" s="282">
        <f t="shared" si="22"/>
        <v>252585.66</v>
      </c>
      <c r="AL205" s="289">
        <f t="shared" si="23"/>
        <v>350359.75</v>
      </c>
      <c r="AM205" s="286">
        <f t="shared" si="24"/>
        <v>-97774.09</v>
      </c>
    </row>
    <row r="206" spans="1:39" ht="15" thickBot="1" x14ac:dyDescent="0.25">
      <c r="A206" s="252" t="s">
        <v>345</v>
      </c>
      <c r="B206" s="252" t="s">
        <v>53</v>
      </c>
      <c r="C206" s="253">
        <v>2685</v>
      </c>
      <c r="D206" s="254" t="s">
        <v>1007</v>
      </c>
      <c r="E206" s="336" t="s">
        <v>2784</v>
      </c>
      <c r="F206" s="341">
        <v>846102.06</v>
      </c>
      <c r="G206" s="341">
        <v>8360</v>
      </c>
      <c r="H206" s="341">
        <v>145734.45000000001</v>
      </c>
      <c r="I206" s="336"/>
      <c r="J206" s="342">
        <v>541831.09</v>
      </c>
      <c r="K206" s="342">
        <v>60517.11</v>
      </c>
      <c r="L206" s="343">
        <v>23695</v>
      </c>
      <c r="M206" s="343">
        <v>53835.59</v>
      </c>
      <c r="N206" s="338"/>
      <c r="O206" s="338"/>
      <c r="P206" s="336"/>
      <c r="Q206" s="336"/>
      <c r="R206" s="342">
        <v>598769.71</v>
      </c>
      <c r="S206" s="342">
        <v>2992215.82</v>
      </c>
      <c r="T206" s="344">
        <v>147016.75</v>
      </c>
      <c r="U206" s="339"/>
      <c r="V206" s="339"/>
      <c r="W206" s="339"/>
      <c r="X206" s="344">
        <v>268358</v>
      </c>
      <c r="Y206" s="339"/>
      <c r="Z206" s="345">
        <v>317636</v>
      </c>
      <c r="AA206" s="340"/>
      <c r="AB206" s="340"/>
      <c r="AC206" s="345">
        <v>46494.23</v>
      </c>
      <c r="AD206" s="345">
        <v>32122.23</v>
      </c>
      <c r="AE206" s="340"/>
      <c r="AF206" s="340"/>
      <c r="AG206" s="340"/>
      <c r="AH206" s="262">
        <f t="shared" si="19"/>
        <v>1000196.51</v>
      </c>
      <c r="AI206" s="263">
        <f t="shared" si="20"/>
        <v>77530.59</v>
      </c>
      <c r="AJ206" s="286">
        <f t="shared" si="21"/>
        <v>922665.92</v>
      </c>
      <c r="AK206" s="282">
        <f t="shared" si="22"/>
        <v>415374.75</v>
      </c>
      <c r="AL206" s="289">
        <f t="shared" si="23"/>
        <v>396252.45999999996</v>
      </c>
      <c r="AM206" s="286">
        <f t="shared" si="24"/>
        <v>19122.290000000037</v>
      </c>
    </row>
    <row r="207" spans="1:39" s="274" customFormat="1" ht="15" thickBot="1" x14ac:dyDescent="0.25">
      <c r="A207" s="255" t="s">
        <v>345</v>
      </c>
      <c r="B207" s="255" t="s">
        <v>53</v>
      </c>
      <c r="C207" s="256">
        <v>996</v>
      </c>
      <c r="D207" s="257" t="s">
        <v>1008</v>
      </c>
      <c r="E207" s="336" t="s">
        <v>2795</v>
      </c>
      <c r="F207" s="341">
        <v>200564.34</v>
      </c>
      <c r="G207" s="337"/>
      <c r="H207" s="341">
        <v>53092.41</v>
      </c>
      <c r="I207" s="336"/>
      <c r="J207" s="342">
        <v>1168080.01</v>
      </c>
      <c r="K207" s="342">
        <v>176961.28</v>
      </c>
      <c r="L207" s="343">
        <v>4800</v>
      </c>
      <c r="M207" s="343">
        <v>17558.689999999999</v>
      </c>
      <c r="N207" s="338"/>
      <c r="O207" s="338"/>
      <c r="P207" s="336"/>
      <c r="Q207" s="336"/>
      <c r="R207" s="342">
        <v>54483.88</v>
      </c>
      <c r="S207" s="342">
        <v>889745.48</v>
      </c>
      <c r="T207" s="344">
        <v>33565.22</v>
      </c>
      <c r="U207" s="339"/>
      <c r="V207" s="339"/>
      <c r="W207" s="339"/>
      <c r="X207" s="339"/>
      <c r="Y207" s="339"/>
      <c r="Z207" s="345">
        <v>18400</v>
      </c>
      <c r="AA207" s="340"/>
      <c r="AB207" s="345">
        <v>2460</v>
      </c>
      <c r="AC207" s="345">
        <v>52927.23</v>
      </c>
      <c r="AD207" s="345">
        <v>18892.71</v>
      </c>
      <c r="AE207" s="340"/>
      <c r="AF207" s="340"/>
      <c r="AG207" s="340"/>
      <c r="AH207" s="262">
        <f t="shared" si="19"/>
        <v>253656.75</v>
      </c>
      <c r="AI207" s="263">
        <f t="shared" si="20"/>
        <v>22358.69</v>
      </c>
      <c r="AJ207" s="286">
        <f t="shared" si="21"/>
        <v>231298.06</v>
      </c>
      <c r="AK207" s="282">
        <f t="shared" si="22"/>
        <v>33565.22</v>
      </c>
      <c r="AL207" s="289">
        <f t="shared" si="23"/>
        <v>92679.94</v>
      </c>
      <c r="AM207" s="286">
        <f t="shared" si="24"/>
        <v>-59114.720000000001</v>
      </c>
    </row>
    <row r="208" spans="1:39" ht="15" thickBot="1" x14ac:dyDescent="0.25">
      <c r="A208" s="252" t="s">
        <v>39</v>
      </c>
      <c r="B208" s="252" t="s">
        <v>40</v>
      </c>
      <c r="C208" s="253">
        <v>3443</v>
      </c>
      <c r="D208" s="254" t="s">
        <v>1009</v>
      </c>
      <c r="E208" s="336" t="s">
        <v>2761</v>
      </c>
      <c r="F208" s="341">
        <v>640047.51</v>
      </c>
      <c r="G208" s="337"/>
      <c r="H208" s="341">
        <v>76069.39</v>
      </c>
      <c r="I208" s="336"/>
      <c r="J208" s="342">
        <v>1879112.01</v>
      </c>
      <c r="K208" s="342">
        <v>266743.88</v>
      </c>
      <c r="L208" s="338"/>
      <c r="M208" s="343">
        <v>28440</v>
      </c>
      <c r="N208" s="338"/>
      <c r="O208" s="338"/>
      <c r="P208" s="336"/>
      <c r="Q208" s="336"/>
      <c r="R208" s="342">
        <v>92039.65</v>
      </c>
      <c r="S208" s="342">
        <v>574807.30000000005</v>
      </c>
      <c r="T208" s="344">
        <v>300338.34999999998</v>
      </c>
      <c r="U208" s="339"/>
      <c r="V208" s="339"/>
      <c r="W208" s="339"/>
      <c r="X208" s="344">
        <v>278782.5</v>
      </c>
      <c r="Y208" s="339"/>
      <c r="Z208" s="345">
        <v>346062.5</v>
      </c>
      <c r="AA208" s="340"/>
      <c r="AB208" s="340"/>
      <c r="AC208" s="345">
        <v>141692.01999999999</v>
      </c>
      <c r="AD208" s="345">
        <v>52886.36</v>
      </c>
      <c r="AE208" s="340"/>
      <c r="AF208" s="340"/>
      <c r="AG208" s="340"/>
      <c r="AH208" s="262">
        <f t="shared" si="19"/>
        <v>716116.9</v>
      </c>
      <c r="AI208" s="263">
        <f t="shared" si="20"/>
        <v>28440</v>
      </c>
      <c r="AJ208" s="286">
        <f t="shared" si="21"/>
        <v>687676.9</v>
      </c>
      <c r="AK208" s="282">
        <f t="shared" si="22"/>
        <v>579120.85</v>
      </c>
      <c r="AL208" s="289">
        <f t="shared" si="23"/>
        <v>540640.88</v>
      </c>
      <c r="AM208" s="286">
        <f t="shared" si="24"/>
        <v>38479.969999999972</v>
      </c>
    </row>
    <row r="209" spans="1:39" ht="15" thickBot="1" x14ac:dyDescent="0.25">
      <c r="A209" s="252" t="s">
        <v>39</v>
      </c>
      <c r="B209" s="252" t="s">
        <v>40</v>
      </c>
      <c r="C209" s="253">
        <v>2891</v>
      </c>
      <c r="D209" s="254" t="s">
        <v>1010</v>
      </c>
      <c r="E209" s="336" t="s">
        <v>2762</v>
      </c>
      <c r="F209" s="341">
        <v>227743.26</v>
      </c>
      <c r="G209" s="341">
        <v>8200</v>
      </c>
      <c r="H209" s="341">
        <v>133739.03</v>
      </c>
      <c r="I209" s="336"/>
      <c r="J209" s="342">
        <v>847976.61</v>
      </c>
      <c r="K209" s="342">
        <v>80568.600000000006</v>
      </c>
      <c r="L209" s="343">
        <v>18750</v>
      </c>
      <c r="M209" s="343">
        <v>62423.43</v>
      </c>
      <c r="N209" s="338"/>
      <c r="O209" s="338"/>
      <c r="P209" s="336"/>
      <c r="Q209" s="336"/>
      <c r="R209" s="342">
        <v>1865664.48</v>
      </c>
      <c r="S209" s="342">
        <v>2085517.75</v>
      </c>
      <c r="T209" s="344">
        <v>199219.26</v>
      </c>
      <c r="U209" s="339"/>
      <c r="V209" s="339"/>
      <c r="W209" s="339"/>
      <c r="X209" s="344">
        <v>91022.5</v>
      </c>
      <c r="Y209" s="339"/>
      <c r="Z209" s="345">
        <v>165182.5</v>
      </c>
      <c r="AA209" s="340"/>
      <c r="AB209" s="340"/>
      <c r="AC209" s="345">
        <v>86072.5</v>
      </c>
      <c r="AD209" s="345">
        <v>15061.86</v>
      </c>
      <c r="AE209" s="340"/>
      <c r="AF209" s="340"/>
      <c r="AG209" s="340"/>
      <c r="AH209" s="262">
        <f t="shared" si="19"/>
        <v>369682.29000000004</v>
      </c>
      <c r="AI209" s="263">
        <f t="shared" si="20"/>
        <v>81173.429999999993</v>
      </c>
      <c r="AJ209" s="286">
        <f t="shared" si="21"/>
        <v>288508.86000000004</v>
      </c>
      <c r="AK209" s="282">
        <f t="shared" si="22"/>
        <v>290241.76</v>
      </c>
      <c r="AL209" s="289">
        <f t="shared" si="23"/>
        <v>266316.86</v>
      </c>
      <c r="AM209" s="286">
        <f t="shared" si="24"/>
        <v>23924.900000000023</v>
      </c>
    </row>
    <row r="210" spans="1:39" ht="15" thickBot="1" x14ac:dyDescent="0.25">
      <c r="A210" s="252" t="s">
        <v>39</v>
      </c>
      <c r="B210" s="252" t="s">
        <v>40</v>
      </c>
      <c r="C210" s="253">
        <v>5426</v>
      </c>
      <c r="D210" s="254" t="s">
        <v>1011</v>
      </c>
      <c r="E210" s="336" t="s">
        <v>2763</v>
      </c>
      <c r="F210" s="341">
        <v>1229281.17</v>
      </c>
      <c r="G210" s="337"/>
      <c r="H210" s="341">
        <v>141310.29</v>
      </c>
      <c r="I210" s="336"/>
      <c r="J210" s="342">
        <v>813980.85</v>
      </c>
      <c r="K210" s="342">
        <v>518786.72</v>
      </c>
      <c r="L210" s="343">
        <v>1000</v>
      </c>
      <c r="M210" s="343">
        <v>47506.42</v>
      </c>
      <c r="N210" s="338"/>
      <c r="O210" s="338"/>
      <c r="P210" s="342">
        <v>20900</v>
      </c>
      <c r="Q210" s="336"/>
      <c r="R210" s="336"/>
      <c r="S210" s="342">
        <v>2982894.62</v>
      </c>
      <c r="T210" s="344">
        <v>483538.45</v>
      </c>
      <c r="U210" s="339"/>
      <c r="V210" s="339"/>
      <c r="W210" s="339"/>
      <c r="X210" s="344">
        <v>390568</v>
      </c>
      <c r="Y210" s="339"/>
      <c r="Z210" s="345">
        <v>495208</v>
      </c>
      <c r="AA210" s="340"/>
      <c r="AB210" s="340"/>
      <c r="AC210" s="345">
        <v>162827.35</v>
      </c>
      <c r="AD210" s="345">
        <v>45920.47</v>
      </c>
      <c r="AE210" s="340"/>
      <c r="AF210" s="340"/>
      <c r="AG210" s="340"/>
      <c r="AH210" s="262">
        <f t="shared" si="19"/>
        <v>1370591.46</v>
      </c>
      <c r="AI210" s="263">
        <f t="shared" si="20"/>
        <v>48506.42</v>
      </c>
      <c r="AJ210" s="286">
        <f t="shared" si="21"/>
        <v>1322085.04</v>
      </c>
      <c r="AK210" s="282">
        <f t="shared" si="22"/>
        <v>874106.45</v>
      </c>
      <c r="AL210" s="289">
        <f t="shared" si="23"/>
        <v>703955.82</v>
      </c>
      <c r="AM210" s="286">
        <f t="shared" si="24"/>
        <v>170150.63</v>
      </c>
    </row>
    <row r="211" spans="1:39" ht="15" thickBot="1" x14ac:dyDescent="0.25">
      <c r="A211" s="252" t="s">
        <v>39</v>
      </c>
      <c r="B211" s="252" t="s">
        <v>40</v>
      </c>
      <c r="C211" s="290">
        <v>3183</v>
      </c>
      <c r="D211" s="291" t="s">
        <v>1012</v>
      </c>
      <c r="E211" s="336" t="s">
        <v>2787</v>
      </c>
      <c r="F211" s="341">
        <v>392549.24</v>
      </c>
      <c r="G211" s="341">
        <v>4100</v>
      </c>
      <c r="H211" s="341">
        <v>106353.88</v>
      </c>
      <c r="I211" s="336"/>
      <c r="J211" s="342">
        <v>2387168.77</v>
      </c>
      <c r="K211" s="342">
        <v>64523.6</v>
      </c>
      <c r="L211" s="338"/>
      <c r="M211" s="343">
        <v>52712.6</v>
      </c>
      <c r="N211" s="338"/>
      <c r="O211" s="338"/>
      <c r="P211" s="336"/>
      <c r="Q211" s="342">
        <v>-367441.95</v>
      </c>
      <c r="R211" s="342">
        <v>391880.99</v>
      </c>
      <c r="S211" s="342">
        <v>2454994.11</v>
      </c>
      <c r="T211" s="344">
        <v>426226.52</v>
      </c>
      <c r="U211" s="339"/>
      <c r="V211" s="339"/>
      <c r="W211" s="339"/>
      <c r="X211" s="344">
        <v>288399.5</v>
      </c>
      <c r="Y211" s="339"/>
      <c r="Z211" s="345">
        <v>365123.5</v>
      </c>
      <c r="AA211" s="340"/>
      <c r="AB211" s="340"/>
      <c r="AC211" s="345">
        <v>73043.72</v>
      </c>
      <c r="AD211" s="345">
        <v>46221.120000000003</v>
      </c>
      <c r="AE211" s="340"/>
      <c r="AF211" s="340"/>
      <c r="AG211" s="340"/>
      <c r="AH211" s="262">
        <f t="shared" si="19"/>
        <v>503003.12</v>
      </c>
      <c r="AI211" s="263">
        <f t="shared" si="20"/>
        <v>52712.6</v>
      </c>
      <c r="AJ211" s="286">
        <f t="shared" si="21"/>
        <v>450290.52</v>
      </c>
      <c r="AK211" s="282">
        <f t="shared" si="22"/>
        <v>714626.02</v>
      </c>
      <c r="AL211" s="289">
        <f t="shared" si="23"/>
        <v>484388.33999999997</v>
      </c>
      <c r="AM211" s="286">
        <f t="shared" si="24"/>
        <v>230237.68000000005</v>
      </c>
    </row>
    <row r="212" spans="1:39" ht="15" thickBot="1" x14ac:dyDescent="0.25">
      <c r="A212" s="252" t="s">
        <v>353</v>
      </c>
      <c r="B212" s="252" t="s">
        <v>54</v>
      </c>
      <c r="C212" s="290">
        <v>3850</v>
      </c>
      <c r="D212" s="291" t="s">
        <v>1013</v>
      </c>
      <c r="E212" s="336" t="s">
        <v>2764</v>
      </c>
      <c r="F212" s="341">
        <v>927093.17</v>
      </c>
      <c r="G212" s="341">
        <v>-183236</v>
      </c>
      <c r="H212" s="341">
        <v>131744.62</v>
      </c>
      <c r="I212" s="336"/>
      <c r="J212" s="342">
        <v>1380245.38</v>
      </c>
      <c r="K212" s="342">
        <v>359118.83</v>
      </c>
      <c r="L212" s="343">
        <v>11990</v>
      </c>
      <c r="M212" s="343">
        <v>58227.89</v>
      </c>
      <c r="N212" s="338"/>
      <c r="O212" s="343">
        <v>15</v>
      </c>
      <c r="P212" s="336"/>
      <c r="Q212" s="336"/>
      <c r="R212" s="336"/>
      <c r="S212" s="342">
        <v>3281871.5</v>
      </c>
      <c r="T212" s="344">
        <v>78544.740000000005</v>
      </c>
      <c r="U212" s="339"/>
      <c r="V212" s="339"/>
      <c r="W212" s="339"/>
      <c r="X212" s="344">
        <v>226960</v>
      </c>
      <c r="Y212" s="339"/>
      <c r="Z212" s="345">
        <v>304249</v>
      </c>
      <c r="AA212" s="345">
        <v>1320</v>
      </c>
      <c r="AB212" s="340"/>
      <c r="AC212" s="345">
        <v>135785.18</v>
      </c>
      <c r="AD212" s="345">
        <v>36261.879999999997</v>
      </c>
      <c r="AE212" s="345">
        <v>7812.8</v>
      </c>
      <c r="AF212" s="340"/>
      <c r="AG212" s="340"/>
      <c r="AH212" s="262">
        <f t="shared" si="19"/>
        <v>875601.79</v>
      </c>
      <c r="AI212" s="263">
        <f t="shared" si="20"/>
        <v>70232.89</v>
      </c>
      <c r="AJ212" s="286">
        <f t="shared" si="21"/>
        <v>805368.9</v>
      </c>
      <c r="AK212" s="282">
        <f t="shared" si="22"/>
        <v>305504.74</v>
      </c>
      <c r="AL212" s="289">
        <f t="shared" si="23"/>
        <v>485428.86</v>
      </c>
      <c r="AM212" s="286">
        <f t="shared" si="24"/>
        <v>-179924.12</v>
      </c>
    </row>
    <row r="213" spans="1:39" ht="15" thickBot="1" x14ac:dyDescent="0.25">
      <c r="A213" s="252" t="s">
        <v>353</v>
      </c>
      <c r="B213" s="252" t="s">
        <v>54</v>
      </c>
      <c r="C213" s="290">
        <v>3381</v>
      </c>
      <c r="D213" s="291" t="s">
        <v>1014</v>
      </c>
      <c r="E213" s="336" t="s">
        <v>2765</v>
      </c>
      <c r="F213" s="341">
        <v>447193.8</v>
      </c>
      <c r="G213" s="337"/>
      <c r="H213" s="341">
        <v>207632.04</v>
      </c>
      <c r="I213" s="336"/>
      <c r="J213" s="342">
        <v>768181.7</v>
      </c>
      <c r="K213" s="342">
        <v>168194.16</v>
      </c>
      <c r="L213" s="338"/>
      <c r="M213" s="343">
        <v>356728</v>
      </c>
      <c r="N213" s="338"/>
      <c r="O213" s="338"/>
      <c r="P213" s="336"/>
      <c r="Q213" s="336"/>
      <c r="R213" s="342">
        <v>-293599.99</v>
      </c>
      <c r="S213" s="342">
        <v>1733966.78</v>
      </c>
      <c r="T213" s="344">
        <v>34681.75</v>
      </c>
      <c r="U213" s="339"/>
      <c r="V213" s="339"/>
      <c r="W213" s="339"/>
      <c r="X213" s="344">
        <v>195800</v>
      </c>
      <c r="Y213" s="339"/>
      <c r="Z213" s="345">
        <v>298770</v>
      </c>
      <c r="AA213" s="340"/>
      <c r="AB213" s="340"/>
      <c r="AC213" s="345">
        <v>104199.4</v>
      </c>
      <c r="AD213" s="345">
        <v>23956.94</v>
      </c>
      <c r="AE213" s="345">
        <v>2693.5</v>
      </c>
      <c r="AF213" s="340"/>
      <c r="AG213" s="340"/>
      <c r="AH213" s="262">
        <f t="shared" si="19"/>
        <v>654825.84</v>
      </c>
      <c r="AI213" s="263">
        <f t="shared" si="20"/>
        <v>356728</v>
      </c>
      <c r="AJ213" s="286">
        <f t="shared" si="21"/>
        <v>298097.83999999997</v>
      </c>
      <c r="AK213" s="282">
        <f t="shared" si="22"/>
        <v>230481.75</v>
      </c>
      <c r="AL213" s="289">
        <f t="shared" si="23"/>
        <v>429619.84</v>
      </c>
      <c r="AM213" s="286">
        <f t="shared" si="24"/>
        <v>-199138.09000000003</v>
      </c>
    </row>
    <row r="214" spans="1:39" ht="15" thickBot="1" x14ac:dyDescent="0.25">
      <c r="A214" s="252" t="s">
        <v>353</v>
      </c>
      <c r="B214" s="252" t="s">
        <v>54</v>
      </c>
      <c r="C214" s="290">
        <v>2640</v>
      </c>
      <c r="D214" s="291" t="s">
        <v>1015</v>
      </c>
      <c r="E214" s="336" t="s">
        <v>2766</v>
      </c>
      <c r="F214" s="341">
        <v>797755.32</v>
      </c>
      <c r="G214" s="337"/>
      <c r="H214" s="341">
        <v>46768.28</v>
      </c>
      <c r="I214" s="336"/>
      <c r="J214" s="342">
        <v>1811143.23</v>
      </c>
      <c r="K214" s="342">
        <v>29045.43</v>
      </c>
      <c r="L214" s="343">
        <v>1000</v>
      </c>
      <c r="M214" s="343">
        <v>155678.73000000001</v>
      </c>
      <c r="N214" s="338"/>
      <c r="O214" s="338"/>
      <c r="P214" s="336"/>
      <c r="Q214" s="336"/>
      <c r="R214" s="342">
        <v>147247.62</v>
      </c>
      <c r="S214" s="342">
        <v>2788476.86</v>
      </c>
      <c r="T214" s="344">
        <v>45739.12</v>
      </c>
      <c r="U214" s="339"/>
      <c r="V214" s="339"/>
      <c r="W214" s="339"/>
      <c r="X214" s="344">
        <v>84220</v>
      </c>
      <c r="Y214" s="339"/>
      <c r="Z214" s="345">
        <v>190600</v>
      </c>
      <c r="AA214" s="340"/>
      <c r="AB214" s="340"/>
      <c r="AC214" s="345">
        <v>60718.77</v>
      </c>
      <c r="AD214" s="345">
        <v>76028.800000000003</v>
      </c>
      <c r="AE214" s="340"/>
      <c r="AF214" s="340"/>
      <c r="AG214" s="340"/>
      <c r="AH214" s="262">
        <f t="shared" si="19"/>
        <v>844523.6</v>
      </c>
      <c r="AI214" s="263">
        <f t="shared" si="20"/>
        <v>156678.73000000001</v>
      </c>
      <c r="AJ214" s="286">
        <f t="shared" si="21"/>
        <v>687844.87</v>
      </c>
      <c r="AK214" s="282">
        <f t="shared" si="22"/>
        <v>129959.12</v>
      </c>
      <c r="AL214" s="289">
        <f t="shared" si="23"/>
        <v>327347.57</v>
      </c>
      <c r="AM214" s="286">
        <f t="shared" si="24"/>
        <v>-197388.45</v>
      </c>
    </row>
    <row r="215" spans="1:39" ht="15" thickBot="1" x14ac:dyDescent="0.25">
      <c r="A215" s="252" t="s">
        <v>353</v>
      </c>
      <c r="B215" s="252" t="s">
        <v>54</v>
      </c>
      <c r="C215" s="290">
        <v>5792</v>
      </c>
      <c r="D215" s="291" t="s">
        <v>1016</v>
      </c>
      <c r="E215" s="336" t="s">
        <v>2767</v>
      </c>
      <c r="F215" s="341">
        <v>918439.05</v>
      </c>
      <c r="G215" s="341">
        <v>0</v>
      </c>
      <c r="H215" s="341">
        <v>99085.63</v>
      </c>
      <c r="I215" s="336"/>
      <c r="J215" s="342">
        <v>540204.93000000005</v>
      </c>
      <c r="K215" s="342">
        <v>993395.01</v>
      </c>
      <c r="L215" s="343">
        <v>37850</v>
      </c>
      <c r="M215" s="343">
        <v>52259.45</v>
      </c>
      <c r="N215" s="338"/>
      <c r="O215" s="343">
        <v>388.69</v>
      </c>
      <c r="P215" s="336"/>
      <c r="Q215" s="336"/>
      <c r="R215" s="336"/>
      <c r="S215" s="342">
        <v>5060758.04</v>
      </c>
      <c r="T215" s="344">
        <v>95222.53</v>
      </c>
      <c r="U215" s="339"/>
      <c r="V215" s="339"/>
      <c r="W215" s="339"/>
      <c r="X215" s="344">
        <v>364760</v>
      </c>
      <c r="Y215" s="339"/>
      <c r="Z215" s="345">
        <v>541593</v>
      </c>
      <c r="AA215" s="340"/>
      <c r="AB215" s="345">
        <v>3297</v>
      </c>
      <c r="AC215" s="345">
        <v>273665.19</v>
      </c>
      <c r="AD215" s="345">
        <v>32299.26</v>
      </c>
      <c r="AE215" s="340"/>
      <c r="AF215" s="340"/>
      <c r="AG215" s="340"/>
      <c r="AH215" s="262">
        <f t="shared" si="19"/>
        <v>1017524.68</v>
      </c>
      <c r="AI215" s="263">
        <f t="shared" si="20"/>
        <v>90498.14</v>
      </c>
      <c r="AJ215" s="286">
        <f t="shared" si="21"/>
        <v>927026.54</v>
      </c>
      <c r="AK215" s="282">
        <f t="shared" si="22"/>
        <v>459982.53</v>
      </c>
      <c r="AL215" s="289">
        <f t="shared" si="23"/>
        <v>850854.45</v>
      </c>
      <c r="AM215" s="286">
        <f t="shared" si="24"/>
        <v>-390871.91999999993</v>
      </c>
    </row>
    <row r="216" spans="1:39" ht="15" thickBot="1" x14ac:dyDescent="0.25">
      <c r="A216" s="252" t="s">
        <v>353</v>
      </c>
      <c r="B216" s="252" t="s">
        <v>54</v>
      </c>
      <c r="C216" s="290">
        <v>1533</v>
      </c>
      <c r="D216" s="291" t="s">
        <v>1017</v>
      </c>
      <c r="E216" s="336" t="s">
        <v>2788</v>
      </c>
      <c r="F216" s="341">
        <v>317225.58</v>
      </c>
      <c r="G216" s="337"/>
      <c r="H216" s="341">
        <v>100483.01</v>
      </c>
      <c r="I216" s="336"/>
      <c r="J216" s="342">
        <v>144849.41</v>
      </c>
      <c r="K216" s="342">
        <v>234006.28</v>
      </c>
      <c r="L216" s="343">
        <v>140000</v>
      </c>
      <c r="M216" s="343">
        <v>28745.09</v>
      </c>
      <c r="N216" s="338"/>
      <c r="O216" s="343">
        <v>0</v>
      </c>
      <c r="P216" s="336"/>
      <c r="Q216" s="336"/>
      <c r="R216" s="336"/>
      <c r="S216" s="342">
        <v>1741122.88</v>
      </c>
      <c r="T216" s="344">
        <v>34802.01</v>
      </c>
      <c r="U216" s="339"/>
      <c r="V216" s="339"/>
      <c r="W216" s="339"/>
      <c r="X216" s="344">
        <v>68460</v>
      </c>
      <c r="Y216" s="339"/>
      <c r="Z216" s="345">
        <v>280734</v>
      </c>
      <c r="AA216" s="345">
        <v>1440</v>
      </c>
      <c r="AB216" s="340"/>
      <c r="AC216" s="345">
        <v>82470</v>
      </c>
      <c r="AD216" s="345">
        <v>18259.34</v>
      </c>
      <c r="AE216" s="340"/>
      <c r="AF216" s="340"/>
      <c r="AG216" s="345">
        <v>1200</v>
      </c>
      <c r="AH216" s="262">
        <f t="shared" si="19"/>
        <v>417708.59</v>
      </c>
      <c r="AI216" s="263">
        <f t="shared" si="20"/>
        <v>168745.09</v>
      </c>
      <c r="AJ216" s="286">
        <f t="shared" si="21"/>
        <v>248963.50000000003</v>
      </c>
      <c r="AK216" s="282">
        <f t="shared" si="22"/>
        <v>103262.01000000001</v>
      </c>
      <c r="AL216" s="289">
        <f t="shared" si="23"/>
        <v>384103.34</v>
      </c>
      <c r="AM216" s="286">
        <f t="shared" si="24"/>
        <v>-280841.33</v>
      </c>
    </row>
    <row r="217" spans="1:39" ht="15" thickBot="1" x14ac:dyDescent="0.25">
      <c r="A217" s="252" t="s">
        <v>356</v>
      </c>
      <c r="B217" s="252" t="s">
        <v>43</v>
      </c>
      <c r="C217" s="290">
        <v>6007</v>
      </c>
      <c r="D217" s="291" t="s">
        <v>1018</v>
      </c>
      <c r="E217" s="336" t="s">
        <v>2644</v>
      </c>
      <c r="F217" s="341">
        <v>338938.9</v>
      </c>
      <c r="G217" s="341">
        <v>33646</v>
      </c>
      <c r="H217" s="341">
        <v>71313.41</v>
      </c>
      <c r="I217" s="336"/>
      <c r="J217" s="342">
        <v>836562.9</v>
      </c>
      <c r="K217" s="342">
        <v>494555.89</v>
      </c>
      <c r="L217" s="343">
        <v>0</v>
      </c>
      <c r="M217" s="343">
        <v>39513.5</v>
      </c>
      <c r="N217" s="338"/>
      <c r="O217" s="343">
        <v>1948.52</v>
      </c>
      <c r="P217" s="336"/>
      <c r="Q217" s="336"/>
      <c r="R217" s="336"/>
      <c r="S217" s="342">
        <v>3760347.17</v>
      </c>
      <c r="T217" s="344">
        <v>433481.39</v>
      </c>
      <c r="U217" s="339"/>
      <c r="V217" s="339"/>
      <c r="W217" s="339"/>
      <c r="X217" s="344">
        <v>281029</v>
      </c>
      <c r="Y217" s="344">
        <v>49600</v>
      </c>
      <c r="Z217" s="345">
        <v>490461</v>
      </c>
      <c r="AA217" s="340"/>
      <c r="AB217" s="340"/>
      <c r="AC217" s="345">
        <v>142316</v>
      </c>
      <c r="AD217" s="345">
        <v>123554.64</v>
      </c>
      <c r="AE217" s="340"/>
      <c r="AF217" s="340"/>
      <c r="AG217" s="340"/>
      <c r="AH217" s="262">
        <f t="shared" ref="AH217:AH229" si="25">SUM(F217:H217)</f>
        <v>443898.31000000006</v>
      </c>
      <c r="AI217" s="263">
        <f t="shared" ref="AI217:AI229" si="26">SUM(L217:O217)</f>
        <v>41462.019999999997</v>
      </c>
      <c r="AJ217" s="286">
        <f t="shared" ref="AJ217:AJ229" si="27">AH217-AI217</f>
        <v>402436.29000000004</v>
      </c>
      <c r="AK217" s="282">
        <f t="shared" ref="AK217:AK229" si="28">SUM(T217:Y217)</f>
        <v>764110.39</v>
      </c>
      <c r="AL217" s="289">
        <f t="shared" ref="AL217:AL229" si="29">SUM(Z217:AG217)</f>
        <v>756331.64</v>
      </c>
      <c r="AM217" s="286">
        <f t="shared" ref="AM217:AM229" si="30">AK217-AL217</f>
        <v>7778.75</v>
      </c>
    </row>
    <row r="218" spans="1:39" ht="15" thickBot="1" x14ac:dyDescent="0.25">
      <c r="A218" s="252" t="s">
        <v>356</v>
      </c>
      <c r="B218" s="252" t="s">
        <v>43</v>
      </c>
      <c r="C218" s="290">
        <v>2330</v>
      </c>
      <c r="D218" s="291" t="s">
        <v>1019</v>
      </c>
      <c r="E218" s="336" t="s">
        <v>3366</v>
      </c>
      <c r="F218" s="341">
        <v>418345.72</v>
      </c>
      <c r="G218" s="341">
        <v>7598</v>
      </c>
      <c r="H218" s="341">
        <v>71057.56</v>
      </c>
      <c r="I218" s="336"/>
      <c r="J218" s="342">
        <v>71612.13</v>
      </c>
      <c r="K218" s="342">
        <v>25211.46</v>
      </c>
      <c r="L218" s="343">
        <v>2100</v>
      </c>
      <c r="M218" s="343">
        <v>93929.46</v>
      </c>
      <c r="N218" s="338"/>
      <c r="O218" s="343">
        <v>687.36</v>
      </c>
      <c r="P218" s="336"/>
      <c r="Q218" s="336"/>
      <c r="R218" s="342">
        <v>222933.36</v>
      </c>
      <c r="S218" s="342">
        <v>2267172.48</v>
      </c>
      <c r="T218" s="344">
        <v>67161.42</v>
      </c>
      <c r="U218" s="339"/>
      <c r="V218" s="339"/>
      <c r="W218" s="339"/>
      <c r="X218" s="344">
        <v>178662</v>
      </c>
      <c r="Y218" s="344">
        <v>0</v>
      </c>
      <c r="Z218" s="345">
        <v>302720.40000000002</v>
      </c>
      <c r="AA218" s="340"/>
      <c r="AB218" s="340"/>
      <c r="AC218" s="345">
        <v>84036.57</v>
      </c>
      <c r="AD218" s="345">
        <v>19737.16</v>
      </c>
      <c r="AE218" s="340"/>
      <c r="AF218" s="340"/>
      <c r="AG218" s="340">
        <v>26667</v>
      </c>
      <c r="AH218" s="262">
        <f t="shared" si="25"/>
        <v>497001.27999999997</v>
      </c>
      <c r="AI218" s="263">
        <f t="shared" si="26"/>
        <v>96716.82</v>
      </c>
      <c r="AJ218" s="286">
        <f t="shared" si="27"/>
        <v>400284.45999999996</v>
      </c>
      <c r="AK218" s="282">
        <f t="shared" si="28"/>
        <v>245823.41999999998</v>
      </c>
      <c r="AL218" s="289">
        <f t="shared" si="29"/>
        <v>433161.13</v>
      </c>
      <c r="AM218" s="286">
        <f t="shared" si="30"/>
        <v>-187337.71000000002</v>
      </c>
    </row>
    <row r="219" spans="1:39" ht="15" thickBot="1" x14ac:dyDescent="0.25">
      <c r="A219" s="252" t="s">
        <v>356</v>
      </c>
      <c r="B219" s="252" t="s">
        <v>43</v>
      </c>
      <c r="C219" s="290">
        <v>2684</v>
      </c>
      <c r="D219" s="291" t="s">
        <v>1020</v>
      </c>
      <c r="E219" s="336" t="s">
        <v>2647</v>
      </c>
      <c r="F219" s="341">
        <v>317518.40999999997</v>
      </c>
      <c r="G219" s="341">
        <v>7598</v>
      </c>
      <c r="H219" s="341">
        <v>82133.460000000006</v>
      </c>
      <c r="I219" s="337"/>
      <c r="J219" s="342">
        <v>188677.08</v>
      </c>
      <c r="K219" s="343">
        <v>124087</v>
      </c>
      <c r="L219" s="343">
        <v>21845</v>
      </c>
      <c r="M219" s="343">
        <v>59676.87</v>
      </c>
      <c r="N219" s="338"/>
      <c r="O219" s="343">
        <v>46971.4</v>
      </c>
      <c r="P219" s="336"/>
      <c r="Q219" s="336"/>
      <c r="R219" s="342">
        <v>259751.24</v>
      </c>
      <c r="S219" s="342">
        <v>1870864.76</v>
      </c>
      <c r="T219" s="344">
        <v>11629.81</v>
      </c>
      <c r="U219" s="339"/>
      <c r="V219" s="339"/>
      <c r="W219" s="339"/>
      <c r="X219" s="344">
        <v>266098</v>
      </c>
      <c r="Y219" s="344">
        <v>1600</v>
      </c>
      <c r="Z219" s="345">
        <v>302872.2</v>
      </c>
      <c r="AA219" s="340"/>
      <c r="AB219" s="340"/>
      <c r="AC219" s="345">
        <v>64266</v>
      </c>
      <c r="AD219" s="345">
        <v>71182.100000000006</v>
      </c>
      <c r="AE219" s="340"/>
      <c r="AF219" s="340"/>
      <c r="AG219" s="340"/>
      <c r="AH219" s="262">
        <f t="shared" si="25"/>
        <v>407249.87</v>
      </c>
      <c r="AI219" s="263">
        <f t="shared" si="26"/>
        <v>128493.26999999999</v>
      </c>
      <c r="AJ219" s="286">
        <f t="shared" si="27"/>
        <v>278756.59999999998</v>
      </c>
      <c r="AK219" s="282">
        <f t="shared" si="28"/>
        <v>279327.81</v>
      </c>
      <c r="AL219" s="289">
        <f t="shared" si="29"/>
        <v>438320.30000000005</v>
      </c>
      <c r="AM219" s="286">
        <f t="shared" si="30"/>
        <v>-158992.49000000005</v>
      </c>
    </row>
    <row r="220" spans="1:39" ht="15" thickBot="1" x14ac:dyDescent="0.25">
      <c r="A220" s="252" t="s">
        <v>356</v>
      </c>
      <c r="B220" s="252" t="s">
        <v>43</v>
      </c>
      <c r="C220" s="290">
        <v>7170</v>
      </c>
      <c r="D220" s="291" t="s">
        <v>1021</v>
      </c>
      <c r="E220" s="336" t="s">
        <v>2651</v>
      </c>
      <c r="F220" s="341">
        <v>593346.5</v>
      </c>
      <c r="G220" s="341">
        <v>14898</v>
      </c>
      <c r="H220" s="341">
        <v>267332.84999999998</v>
      </c>
      <c r="I220" s="337"/>
      <c r="J220" s="342">
        <v>389404.1</v>
      </c>
      <c r="K220" s="343">
        <v>602396.48</v>
      </c>
      <c r="L220" s="343">
        <v>14075</v>
      </c>
      <c r="M220" s="343">
        <v>74085.259999999995</v>
      </c>
      <c r="N220" s="338"/>
      <c r="O220" s="343">
        <v>677.9</v>
      </c>
      <c r="P220" s="336"/>
      <c r="Q220" s="336"/>
      <c r="R220" s="336"/>
      <c r="S220" s="342">
        <v>4524693.96</v>
      </c>
      <c r="T220" s="344">
        <v>-52678.71</v>
      </c>
      <c r="U220" s="339"/>
      <c r="V220" s="339"/>
      <c r="W220" s="339"/>
      <c r="X220" s="344">
        <v>319395.59999999998</v>
      </c>
      <c r="Y220" s="344">
        <v>106667</v>
      </c>
      <c r="Z220" s="345">
        <v>523042.4</v>
      </c>
      <c r="AA220" s="340"/>
      <c r="AB220" s="340"/>
      <c r="AC220" s="345">
        <v>116187.94</v>
      </c>
      <c r="AD220" s="345">
        <v>69100.38</v>
      </c>
      <c r="AE220" s="340"/>
      <c r="AF220" s="340"/>
      <c r="AG220" s="340"/>
      <c r="AH220" s="262">
        <f t="shared" si="25"/>
        <v>875577.35</v>
      </c>
      <c r="AI220" s="263">
        <f t="shared" si="26"/>
        <v>88838.159999999989</v>
      </c>
      <c r="AJ220" s="286">
        <f t="shared" si="27"/>
        <v>786739.19</v>
      </c>
      <c r="AK220" s="282">
        <f t="shared" si="28"/>
        <v>373383.88999999996</v>
      </c>
      <c r="AL220" s="289">
        <f t="shared" si="29"/>
        <v>708330.72000000009</v>
      </c>
      <c r="AM220" s="286">
        <f t="shared" si="30"/>
        <v>-334946.83000000013</v>
      </c>
    </row>
    <row r="221" spans="1:39" x14ac:dyDescent="0.2">
      <c r="AH221" s="262">
        <f t="shared" si="25"/>
        <v>0</v>
      </c>
      <c r="AI221" s="263">
        <f t="shared" si="26"/>
        <v>0</v>
      </c>
      <c r="AJ221" s="286">
        <f t="shared" si="27"/>
        <v>0</v>
      </c>
      <c r="AK221" s="282">
        <f t="shared" si="28"/>
        <v>0</v>
      </c>
      <c r="AL221" s="289">
        <f t="shared" si="29"/>
        <v>0</v>
      </c>
      <c r="AM221" s="286">
        <f t="shared" si="30"/>
        <v>0</v>
      </c>
    </row>
    <row r="222" spans="1:39" x14ac:dyDescent="0.2">
      <c r="AH222" s="262">
        <f t="shared" si="25"/>
        <v>0</v>
      </c>
      <c r="AI222" s="263">
        <f t="shared" si="26"/>
        <v>0</v>
      </c>
      <c r="AJ222" s="286">
        <f t="shared" si="27"/>
        <v>0</v>
      </c>
      <c r="AK222" s="282">
        <f t="shared" si="28"/>
        <v>0</v>
      </c>
      <c r="AL222" s="289">
        <f t="shared" si="29"/>
        <v>0</v>
      </c>
      <c r="AM222" s="286">
        <f t="shared" si="30"/>
        <v>0</v>
      </c>
    </row>
    <row r="223" spans="1:39" x14ac:dyDescent="0.2">
      <c r="AH223" s="262">
        <f t="shared" si="25"/>
        <v>0</v>
      </c>
      <c r="AI223" s="263">
        <f t="shared" si="26"/>
        <v>0</v>
      </c>
      <c r="AJ223" s="286">
        <f t="shared" si="27"/>
        <v>0</v>
      </c>
      <c r="AK223" s="282">
        <f t="shared" si="28"/>
        <v>0</v>
      </c>
      <c r="AL223" s="289">
        <f t="shared" si="29"/>
        <v>0</v>
      </c>
      <c r="AM223" s="286">
        <f t="shared" si="30"/>
        <v>0</v>
      </c>
    </row>
    <row r="224" spans="1:39" x14ac:dyDescent="0.2">
      <c r="AH224" s="262">
        <f t="shared" si="25"/>
        <v>0</v>
      </c>
      <c r="AI224" s="263">
        <f t="shared" si="26"/>
        <v>0</v>
      </c>
      <c r="AJ224" s="286">
        <f t="shared" si="27"/>
        <v>0</v>
      </c>
      <c r="AK224" s="282">
        <f t="shared" si="28"/>
        <v>0</v>
      </c>
      <c r="AL224" s="289">
        <f t="shared" si="29"/>
        <v>0</v>
      </c>
      <c r="AM224" s="286">
        <f t="shared" si="30"/>
        <v>0</v>
      </c>
    </row>
    <row r="225" spans="34:39" x14ac:dyDescent="0.2">
      <c r="AH225" s="262">
        <f t="shared" si="25"/>
        <v>0</v>
      </c>
      <c r="AI225" s="263">
        <f t="shared" si="26"/>
        <v>0</v>
      </c>
      <c r="AJ225" s="286">
        <f t="shared" si="27"/>
        <v>0</v>
      </c>
      <c r="AK225" s="282">
        <f t="shared" si="28"/>
        <v>0</v>
      </c>
      <c r="AL225" s="289">
        <f t="shared" si="29"/>
        <v>0</v>
      </c>
      <c r="AM225" s="286">
        <f t="shared" si="30"/>
        <v>0</v>
      </c>
    </row>
    <row r="226" spans="34:39" x14ac:dyDescent="0.2">
      <c r="AH226" s="262">
        <f t="shared" si="25"/>
        <v>0</v>
      </c>
      <c r="AI226" s="263">
        <f t="shared" si="26"/>
        <v>0</v>
      </c>
      <c r="AJ226" s="286">
        <f t="shared" si="27"/>
        <v>0</v>
      </c>
      <c r="AK226" s="282">
        <f t="shared" si="28"/>
        <v>0</v>
      </c>
      <c r="AL226" s="289">
        <f t="shared" si="29"/>
        <v>0</v>
      </c>
      <c r="AM226" s="286">
        <f t="shared" si="30"/>
        <v>0</v>
      </c>
    </row>
    <row r="227" spans="34:39" x14ac:dyDescent="0.2">
      <c r="AH227" s="262">
        <f t="shared" si="25"/>
        <v>0</v>
      </c>
      <c r="AI227" s="263">
        <f t="shared" si="26"/>
        <v>0</v>
      </c>
      <c r="AJ227" s="286">
        <f t="shared" si="27"/>
        <v>0</v>
      </c>
      <c r="AK227" s="282">
        <f t="shared" si="28"/>
        <v>0</v>
      </c>
      <c r="AL227" s="289">
        <f t="shared" si="29"/>
        <v>0</v>
      </c>
      <c r="AM227" s="286">
        <f t="shared" si="30"/>
        <v>0</v>
      </c>
    </row>
    <row r="228" spans="34:39" x14ac:dyDescent="0.2">
      <c r="AH228" s="262">
        <f t="shared" si="25"/>
        <v>0</v>
      </c>
      <c r="AI228" s="263">
        <f t="shared" si="26"/>
        <v>0</v>
      </c>
      <c r="AJ228" s="286">
        <f t="shared" si="27"/>
        <v>0</v>
      </c>
      <c r="AK228" s="282">
        <f t="shared" si="28"/>
        <v>0</v>
      </c>
      <c r="AL228" s="289">
        <f t="shared" si="29"/>
        <v>0</v>
      </c>
      <c r="AM228" s="286">
        <f t="shared" si="30"/>
        <v>0</v>
      </c>
    </row>
    <row r="229" spans="34:39" x14ac:dyDescent="0.2">
      <c r="AH229" s="262">
        <f t="shared" si="25"/>
        <v>0</v>
      </c>
      <c r="AI229" s="263">
        <f t="shared" si="26"/>
        <v>0</v>
      </c>
      <c r="AJ229" s="286">
        <f t="shared" si="27"/>
        <v>0</v>
      </c>
      <c r="AK229" s="282">
        <f t="shared" si="28"/>
        <v>0</v>
      </c>
      <c r="AL229" s="289">
        <f t="shared" si="29"/>
        <v>0</v>
      </c>
      <c r="AM229" s="286">
        <f t="shared" si="30"/>
        <v>0</v>
      </c>
    </row>
  </sheetData>
  <autoFilter ref="A1:AM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30"/>
  <sheetViews>
    <sheetView topLeftCell="V1" zoomScale="64" zoomScaleNormal="64" workbookViewId="0">
      <selection activeCell="N32" sqref="N32"/>
    </sheetView>
  </sheetViews>
  <sheetFormatPr defaultColWidth="17.75" defaultRowHeight="14.25" x14ac:dyDescent="0.2"/>
  <cols>
    <col min="1" max="1" width="20.625" style="250" customWidth="1"/>
    <col min="2" max="5" width="17.75" style="89"/>
    <col min="6" max="10" width="17.75" style="250"/>
    <col min="11" max="15" width="17.75" style="232"/>
    <col min="16" max="19" width="17.75" style="250"/>
    <col min="20" max="25" width="17.75" style="73"/>
    <col min="26" max="27" width="17.75" style="90"/>
    <col min="28" max="28" width="33.125" style="90" bestFit="1" customWidth="1"/>
    <col min="29" max="33" width="17.75" style="90"/>
    <col min="34" max="16384" width="17.75" style="250"/>
  </cols>
  <sheetData>
    <row r="1" spans="1:33" x14ac:dyDescent="0.2">
      <c r="A1" s="336" t="s">
        <v>2457</v>
      </c>
      <c r="B1" s="337" t="s">
        <v>2463</v>
      </c>
      <c r="C1" s="337" t="s">
        <v>2465</v>
      </c>
      <c r="D1" s="337" t="s">
        <v>2467</v>
      </c>
      <c r="E1" s="337" t="s">
        <v>2933</v>
      </c>
      <c r="F1" s="336" t="s">
        <v>2798</v>
      </c>
      <c r="G1" s="336" t="s">
        <v>2469</v>
      </c>
      <c r="H1" s="336" t="s">
        <v>2471</v>
      </c>
      <c r="I1" s="336" t="s">
        <v>2473</v>
      </c>
      <c r="J1" s="336" t="s">
        <v>2935</v>
      </c>
      <c r="K1" s="338" t="s">
        <v>2475</v>
      </c>
      <c r="L1" s="338" t="s">
        <v>2477</v>
      </c>
      <c r="M1" s="338" t="s">
        <v>2481</v>
      </c>
      <c r="N1" s="338" t="s">
        <v>2483</v>
      </c>
      <c r="O1" s="338" t="s">
        <v>2937</v>
      </c>
      <c r="P1" s="336" t="s">
        <v>2485</v>
      </c>
      <c r="Q1" s="336" t="s">
        <v>2487</v>
      </c>
      <c r="R1" s="336" t="s">
        <v>2489</v>
      </c>
      <c r="S1" s="336" t="s">
        <v>2491</v>
      </c>
      <c r="T1" s="339" t="s">
        <v>2495</v>
      </c>
      <c r="U1" s="339" t="s">
        <v>2497</v>
      </c>
      <c r="V1" s="339" t="s">
        <v>2499</v>
      </c>
      <c r="W1" s="339" t="s">
        <v>2800</v>
      </c>
      <c r="X1" s="339" t="s">
        <v>2501</v>
      </c>
      <c r="Y1" s="339" t="s">
        <v>2503</v>
      </c>
      <c r="Z1" s="340" t="s">
        <v>2505</v>
      </c>
      <c r="AA1" s="340" t="s">
        <v>2507</v>
      </c>
      <c r="AB1" s="340" t="s">
        <v>2509</v>
      </c>
      <c r="AC1" s="340" t="s">
        <v>2511</v>
      </c>
      <c r="AD1" s="340" t="s">
        <v>2513</v>
      </c>
      <c r="AE1" s="340" t="s">
        <v>2802</v>
      </c>
      <c r="AF1" s="340" t="s">
        <v>2804</v>
      </c>
      <c r="AG1" s="340" t="s">
        <v>2515</v>
      </c>
    </row>
    <row r="2" spans="1:33" x14ac:dyDescent="0.2">
      <c r="A2" s="336" t="s">
        <v>2458</v>
      </c>
      <c r="B2" s="337" t="s">
        <v>2464</v>
      </c>
      <c r="C2" s="337" t="s">
        <v>2466</v>
      </c>
      <c r="D2" s="337" t="s">
        <v>2468</v>
      </c>
      <c r="E2" s="337" t="s">
        <v>2934</v>
      </c>
      <c r="F2" s="336" t="s">
        <v>2799</v>
      </c>
      <c r="G2" s="336" t="s">
        <v>2470</v>
      </c>
      <c r="H2" s="336" t="s">
        <v>2472</v>
      </c>
      <c r="I2" s="336" t="s">
        <v>2474</v>
      </c>
      <c r="J2" s="336" t="s">
        <v>2936</v>
      </c>
      <c r="K2" s="338" t="s">
        <v>2476</v>
      </c>
      <c r="L2" s="338" t="s">
        <v>2478</v>
      </c>
      <c r="M2" s="338" t="s">
        <v>2482</v>
      </c>
      <c r="N2" s="338" t="s">
        <v>2484</v>
      </c>
      <c r="O2" s="338" t="s">
        <v>2938</v>
      </c>
      <c r="P2" s="336" t="s">
        <v>2486</v>
      </c>
      <c r="Q2" s="336" t="s">
        <v>2488</v>
      </c>
      <c r="R2" s="336" t="s">
        <v>2490</v>
      </c>
      <c r="S2" s="336" t="s">
        <v>2492</v>
      </c>
      <c r="T2" s="339" t="s">
        <v>2496</v>
      </c>
      <c r="U2" s="339" t="s">
        <v>2498</v>
      </c>
      <c r="V2" s="339" t="s">
        <v>2500</v>
      </c>
      <c r="W2" s="339" t="s">
        <v>2801</v>
      </c>
      <c r="X2" s="339" t="s">
        <v>2502</v>
      </c>
      <c r="Y2" s="339" t="s">
        <v>2504</v>
      </c>
      <c r="Z2" s="340" t="s">
        <v>2506</v>
      </c>
      <c r="AA2" s="340" t="s">
        <v>2508</v>
      </c>
      <c r="AB2" s="340" t="s">
        <v>2510</v>
      </c>
      <c r="AC2" s="340" t="s">
        <v>2512</v>
      </c>
      <c r="AD2" s="340" t="s">
        <v>2514</v>
      </c>
      <c r="AE2" s="340" t="s">
        <v>2803</v>
      </c>
      <c r="AF2" s="340" t="s">
        <v>2805</v>
      </c>
      <c r="AG2" s="340" t="s">
        <v>2516</v>
      </c>
    </row>
    <row r="3" spans="1:33" x14ac:dyDescent="0.2">
      <c r="A3" s="336" t="s">
        <v>2459</v>
      </c>
      <c r="B3" s="341">
        <v>58379073.520000003</v>
      </c>
      <c r="C3" s="341">
        <v>314922</v>
      </c>
      <c r="D3" s="341">
        <v>8709378.9299999997</v>
      </c>
      <c r="E3" s="341">
        <v>0</v>
      </c>
      <c r="F3" s="342">
        <v>0</v>
      </c>
      <c r="G3" s="342">
        <v>125405116.17</v>
      </c>
      <c r="H3" s="342">
        <v>26528732.190000001</v>
      </c>
      <c r="I3" s="342">
        <v>0</v>
      </c>
      <c r="J3" s="342">
        <v>0</v>
      </c>
      <c r="K3" s="343">
        <v>1232281.1200000001</v>
      </c>
      <c r="L3" s="343">
        <v>3418199.7</v>
      </c>
      <c r="M3" s="343">
        <v>3943573.85</v>
      </c>
      <c r="N3" s="343">
        <v>117052.5</v>
      </c>
      <c r="O3" s="343">
        <v>0</v>
      </c>
      <c r="P3" s="342">
        <v>3467649.1</v>
      </c>
      <c r="Q3" s="342">
        <v>-134530.95000000001</v>
      </c>
      <c r="R3" s="342">
        <v>3511228.8</v>
      </c>
      <c r="S3" s="342">
        <v>220838199.25999999</v>
      </c>
      <c r="T3" s="344">
        <v>16018440.109999999</v>
      </c>
      <c r="U3" s="344">
        <v>603991.16</v>
      </c>
      <c r="V3" s="344">
        <v>747.53</v>
      </c>
      <c r="W3" s="344">
        <v>4740</v>
      </c>
      <c r="X3" s="344">
        <v>25613315.129999999</v>
      </c>
      <c r="Y3" s="344">
        <v>1472478</v>
      </c>
      <c r="Z3" s="345">
        <v>35507376.609999999</v>
      </c>
      <c r="AA3" s="345">
        <v>26487.5</v>
      </c>
      <c r="AB3" s="345">
        <v>30250.59</v>
      </c>
      <c r="AC3" s="345">
        <v>12258338.789999999</v>
      </c>
      <c r="AD3" s="345">
        <v>4907174.0199999996</v>
      </c>
      <c r="AE3" s="345">
        <v>26929</v>
      </c>
      <c r="AF3" s="345">
        <v>18</v>
      </c>
      <c r="AG3" s="345">
        <v>855749.6</v>
      </c>
    </row>
    <row r="4" spans="1:33" x14ac:dyDescent="0.2">
      <c r="A4" s="336" t="s">
        <v>2806</v>
      </c>
      <c r="B4" s="341">
        <v>789597.15</v>
      </c>
      <c r="C4" s="337"/>
      <c r="D4" s="341">
        <v>95163.27</v>
      </c>
      <c r="E4" s="337"/>
      <c r="F4" s="336"/>
      <c r="G4" s="342">
        <v>4849179.03</v>
      </c>
      <c r="H4" s="342">
        <v>435981.03</v>
      </c>
      <c r="I4" s="336"/>
      <c r="J4" s="336"/>
      <c r="K4" s="338"/>
      <c r="L4" s="343">
        <v>6000</v>
      </c>
      <c r="M4" s="338"/>
      <c r="N4" s="343">
        <v>399.4</v>
      </c>
      <c r="O4" s="338"/>
      <c r="P4" s="342">
        <v>294526</v>
      </c>
      <c r="Q4" s="336"/>
      <c r="R4" s="342">
        <v>201953.75</v>
      </c>
      <c r="S4" s="342">
        <v>1723269</v>
      </c>
      <c r="T4" s="344">
        <v>69517.759999999995</v>
      </c>
      <c r="U4" s="344">
        <v>1</v>
      </c>
      <c r="V4" s="339"/>
      <c r="W4" s="339"/>
      <c r="X4" s="344">
        <v>445371</v>
      </c>
      <c r="Y4" s="344">
        <v>41800</v>
      </c>
      <c r="Z4" s="345">
        <v>555270</v>
      </c>
      <c r="AA4" s="340"/>
      <c r="AB4" s="340"/>
      <c r="AC4" s="345">
        <v>176411.72</v>
      </c>
      <c r="AD4" s="345">
        <v>59423.44</v>
      </c>
      <c r="AE4" s="340"/>
      <c r="AF4" s="340"/>
      <c r="AG4" s="345">
        <v>35000</v>
      </c>
    </row>
    <row r="5" spans="1:33" x14ac:dyDescent="0.2">
      <c r="A5" s="336" t="s">
        <v>2807</v>
      </c>
      <c r="B5" s="341">
        <v>54861.84</v>
      </c>
      <c r="C5" s="337"/>
      <c r="D5" s="341">
        <v>82135</v>
      </c>
      <c r="E5" s="337"/>
      <c r="F5" s="336"/>
      <c r="G5" s="342">
        <v>522282.96</v>
      </c>
      <c r="H5" s="342">
        <v>377566.14</v>
      </c>
      <c r="I5" s="336"/>
      <c r="J5" s="336"/>
      <c r="K5" s="338"/>
      <c r="L5" s="343">
        <v>34548</v>
      </c>
      <c r="M5" s="338"/>
      <c r="N5" s="343">
        <v>964.15</v>
      </c>
      <c r="O5" s="338"/>
      <c r="P5" s="342">
        <v>321489.59999999998</v>
      </c>
      <c r="Q5" s="336"/>
      <c r="R5" s="342">
        <v>65089.75</v>
      </c>
      <c r="S5" s="342">
        <v>1740746.12</v>
      </c>
      <c r="T5" s="344">
        <v>47195.95</v>
      </c>
      <c r="U5" s="339"/>
      <c r="V5" s="339"/>
      <c r="W5" s="339"/>
      <c r="X5" s="344">
        <v>197911</v>
      </c>
      <c r="Y5" s="344">
        <v>51750</v>
      </c>
      <c r="Z5" s="345">
        <v>271609</v>
      </c>
      <c r="AA5" s="340"/>
      <c r="AB5" s="340"/>
      <c r="AC5" s="345">
        <v>122774.16</v>
      </c>
      <c r="AD5" s="345">
        <v>8881.16</v>
      </c>
      <c r="AE5" s="340"/>
      <c r="AF5" s="340"/>
      <c r="AG5" s="340"/>
    </row>
    <row r="6" spans="1:33" x14ac:dyDescent="0.2">
      <c r="A6" s="336" t="s">
        <v>2808</v>
      </c>
      <c r="B6" s="341">
        <v>362835.21</v>
      </c>
      <c r="C6" s="337"/>
      <c r="D6" s="341">
        <v>123514.35</v>
      </c>
      <c r="E6" s="337"/>
      <c r="F6" s="336"/>
      <c r="G6" s="342">
        <v>537094.41</v>
      </c>
      <c r="H6" s="342">
        <v>322470.08</v>
      </c>
      <c r="I6" s="336"/>
      <c r="J6" s="336"/>
      <c r="K6" s="343">
        <v>0</v>
      </c>
      <c r="L6" s="343">
        <v>1709.63</v>
      </c>
      <c r="M6" s="343">
        <v>40000</v>
      </c>
      <c r="N6" s="343">
        <v>24.98</v>
      </c>
      <c r="O6" s="338"/>
      <c r="P6" s="342">
        <v>89300</v>
      </c>
      <c r="Q6" s="336"/>
      <c r="R6" s="342">
        <v>205439</v>
      </c>
      <c r="S6" s="342">
        <v>2169071.4500000002</v>
      </c>
      <c r="T6" s="344">
        <v>257000.45</v>
      </c>
      <c r="U6" s="339"/>
      <c r="V6" s="339"/>
      <c r="W6" s="339"/>
      <c r="X6" s="344">
        <v>361348</v>
      </c>
      <c r="Y6" s="344">
        <v>33700</v>
      </c>
      <c r="Z6" s="345">
        <v>558598</v>
      </c>
      <c r="AA6" s="345">
        <v>5250</v>
      </c>
      <c r="AB6" s="340"/>
      <c r="AC6" s="345">
        <v>198896.3</v>
      </c>
      <c r="AD6" s="345">
        <v>33775.24</v>
      </c>
      <c r="AE6" s="340"/>
      <c r="AF6" s="340"/>
      <c r="AG6" s="345">
        <v>500</v>
      </c>
    </row>
    <row r="7" spans="1:33" x14ac:dyDescent="0.2">
      <c r="A7" s="336" t="s">
        <v>2809</v>
      </c>
      <c r="B7" s="341">
        <v>506594.38</v>
      </c>
      <c r="C7" s="337"/>
      <c r="D7" s="341">
        <v>134970.17000000001</v>
      </c>
      <c r="E7" s="337"/>
      <c r="F7" s="336"/>
      <c r="G7" s="342">
        <v>374894.73</v>
      </c>
      <c r="H7" s="342">
        <v>327666.75</v>
      </c>
      <c r="I7" s="336"/>
      <c r="J7" s="336"/>
      <c r="K7" s="338"/>
      <c r="L7" s="343">
        <v>0</v>
      </c>
      <c r="M7" s="338"/>
      <c r="N7" s="343">
        <v>81</v>
      </c>
      <c r="O7" s="338"/>
      <c r="P7" s="342">
        <v>289703</v>
      </c>
      <c r="Q7" s="336"/>
      <c r="R7" s="342">
        <v>109913.05</v>
      </c>
      <c r="S7" s="342">
        <v>235221.96</v>
      </c>
      <c r="T7" s="344">
        <v>109238.59</v>
      </c>
      <c r="U7" s="339"/>
      <c r="V7" s="339"/>
      <c r="W7" s="339"/>
      <c r="X7" s="344">
        <v>301525</v>
      </c>
      <c r="Y7" s="344">
        <v>31200</v>
      </c>
      <c r="Z7" s="345">
        <v>364231</v>
      </c>
      <c r="AA7" s="340"/>
      <c r="AB7" s="340"/>
      <c r="AC7" s="345">
        <v>123224.89</v>
      </c>
      <c r="AD7" s="345">
        <v>32684.47</v>
      </c>
      <c r="AE7" s="340"/>
      <c r="AF7" s="340"/>
      <c r="AG7" s="345">
        <v>40000</v>
      </c>
    </row>
    <row r="8" spans="1:33" x14ac:dyDescent="0.2">
      <c r="A8" s="336" t="s">
        <v>2810</v>
      </c>
      <c r="B8" s="341">
        <v>680161.4</v>
      </c>
      <c r="C8" s="337"/>
      <c r="D8" s="341">
        <v>64010.92</v>
      </c>
      <c r="E8" s="337"/>
      <c r="F8" s="336"/>
      <c r="G8" s="342">
        <v>34695.47</v>
      </c>
      <c r="H8" s="342">
        <v>38254.83</v>
      </c>
      <c r="I8" s="336"/>
      <c r="J8" s="336"/>
      <c r="K8" s="343">
        <v>4900</v>
      </c>
      <c r="L8" s="343">
        <v>58810.32</v>
      </c>
      <c r="M8" s="343">
        <v>360125</v>
      </c>
      <c r="N8" s="343">
        <v>78</v>
      </c>
      <c r="O8" s="338"/>
      <c r="P8" s="336"/>
      <c r="Q8" s="336"/>
      <c r="R8" s="342">
        <v>140204.87</v>
      </c>
      <c r="S8" s="342">
        <v>1649277.25</v>
      </c>
      <c r="T8" s="344">
        <v>83533.2</v>
      </c>
      <c r="U8" s="339"/>
      <c r="V8" s="339"/>
      <c r="W8" s="339"/>
      <c r="X8" s="344">
        <v>163911.6</v>
      </c>
      <c r="Y8" s="344">
        <v>25800</v>
      </c>
      <c r="Z8" s="345">
        <v>214611.6</v>
      </c>
      <c r="AA8" s="340"/>
      <c r="AB8" s="340"/>
      <c r="AC8" s="345">
        <v>211077.27</v>
      </c>
      <c r="AD8" s="345">
        <v>9682.33</v>
      </c>
      <c r="AE8" s="340"/>
      <c r="AF8" s="340"/>
      <c r="AG8" s="340"/>
    </row>
    <row r="9" spans="1:33" x14ac:dyDescent="0.2">
      <c r="A9" s="336" t="s">
        <v>2811</v>
      </c>
      <c r="B9" s="341">
        <v>499746.4</v>
      </c>
      <c r="C9" s="337"/>
      <c r="D9" s="341">
        <v>104852.99</v>
      </c>
      <c r="E9" s="337"/>
      <c r="F9" s="336"/>
      <c r="G9" s="342">
        <v>254573.2</v>
      </c>
      <c r="H9" s="342">
        <v>288939.31</v>
      </c>
      <c r="I9" s="336"/>
      <c r="J9" s="336"/>
      <c r="K9" s="338"/>
      <c r="L9" s="338"/>
      <c r="M9" s="338"/>
      <c r="N9" s="343">
        <v>3.02</v>
      </c>
      <c r="O9" s="338"/>
      <c r="P9" s="336"/>
      <c r="Q9" s="336"/>
      <c r="R9" s="336"/>
      <c r="S9" s="342">
        <v>991159.3</v>
      </c>
      <c r="T9" s="344">
        <v>209009.21</v>
      </c>
      <c r="U9" s="339"/>
      <c r="V9" s="339"/>
      <c r="W9" s="339"/>
      <c r="X9" s="344">
        <v>189168</v>
      </c>
      <c r="Y9" s="344">
        <v>25450</v>
      </c>
      <c r="Z9" s="345">
        <v>283130</v>
      </c>
      <c r="AA9" s="340"/>
      <c r="AB9" s="340"/>
      <c r="AC9" s="345">
        <v>41558.15</v>
      </c>
      <c r="AD9" s="345">
        <v>19914.150000000001</v>
      </c>
      <c r="AE9" s="340"/>
      <c r="AF9" s="340"/>
      <c r="AG9" s="345">
        <v>40500</v>
      </c>
    </row>
    <row r="10" spans="1:33" x14ac:dyDescent="0.2">
      <c r="A10" s="336" t="s">
        <v>2812</v>
      </c>
      <c r="B10" s="341">
        <v>349499.39</v>
      </c>
      <c r="C10" s="337"/>
      <c r="D10" s="341">
        <v>107885.21</v>
      </c>
      <c r="E10" s="337"/>
      <c r="F10" s="336"/>
      <c r="G10" s="342">
        <v>734315.33</v>
      </c>
      <c r="H10" s="342">
        <v>21038.71</v>
      </c>
      <c r="I10" s="336"/>
      <c r="J10" s="336"/>
      <c r="K10" s="343">
        <v>0</v>
      </c>
      <c r="L10" s="343">
        <v>1895.37</v>
      </c>
      <c r="M10" s="338"/>
      <c r="N10" s="343">
        <v>352.52</v>
      </c>
      <c r="O10" s="338"/>
      <c r="P10" s="342">
        <v>165820</v>
      </c>
      <c r="Q10" s="336"/>
      <c r="R10" s="342">
        <v>45644.45</v>
      </c>
      <c r="S10" s="342">
        <v>169383.81</v>
      </c>
      <c r="T10" s="344">
        <v>31811.75</v>
      </c>
      <c r="U10" s="339"/>
      <c r="V10" s="339"/>
      <c r="W10" s="339"/>
      <c r="X10" s="344">
        <v>200148</v>
      </c>
      <c r="Y10" s="344">
        <v>37900</v>
      </c>
      <c r="Z10" s="345">
        <v>230348</v>
      </c>
      <c r="AA10" s="340"/>
      <c r="AB10" s="340"/>
      <c r="AC10" s="345">
        <v>58807.64</v>
      </c>
      <c r="AD10" s="345">
        <v>10084.15</v>
      </c>
      <c r="AE10" s="340"/>
      <c r="AF10" s="340"/>
      <c r="AG10" s="345">
        <v>500</v>
      </c>
    </row>
    <row r="11" spans="1:33" x14ac:dyDescent="0.2">
      <c r="A11" s="336" t="s">
        <v>2813</v>
      </c>
      <c r="B11" s="341">
        <v>1621147.44</v>
      </c>
      <c r="C11" s="337"/>
      <c r="D11" s="341">
        <v>46161.96</v>
      </c>
      <c r="E11" s="337"/>
      <c r="F11" s="336"/>
      <c r="G11" s="342">
        <v>753895.25</v>
      </c>
      <c r="H11" s="342">
        <v>440071.64</v>
      </c>
      <c r="I11" s="336"/>
      <c r="J11" s="336"/>
      <c r="K11" s="343">
        <v>0.1</v>
      </c>
      <c r="L11" s="338"/>
      <c r="M11" s="338"/>
      <c r="N11" s="343">
        <v>637</v>
      </c>
      <c r="O11" s="338"/>
      <c r="P11" s="342">
        <v>86400</v>
      </c>
      <c r="Q11" s="336"/>
      <c r="R11" s="342">
        <v>208610.36</v>
      </c>
      <c r="S11" s="342">
        <v>668274.24</v>
      </c>
      <c r="T11" s="344">
        <v>151420.57999999999</v>
      </c>
      <c r="U11" s="344">
        <v>93600</v>
      </c>
      <c r="V11" s="339"/>
      <c r="W11" s="339"/>
      <c r="X11" s="344">
        <v>321307</v>
      </c>
      <c r="Y11" s="344">
        <v>68200</v>
      </c>
      <c r="Z11" s="345">
        <v>453283</v>
      </c>
      <c r="AA11" s="340"/>
      <c r="AB11" s="340"/>
      <c r="AC11" s="345">
        <v>174717.04</v>
      </c>
      <c r="AD11" s="345">
        <v>32822.129999999997</v>
      </c>
      <c r="AE11" s="340"/>
      <c r="AF11" s="340"/>
      <c r="AG11" s="345">
        <v>60000</v>
      </c>
    </row>
    <row r="12" spans="1:33" x14ac:dyDescent="0.2">
      <c r="A12" s="336" t="s">
        <v>2814</v>
      </c>
      <c r="B12" s="341">
        <v>604722.23</v>
      </c>
      <c r="C12" s="337"/>
      <c r="D12" s="341">
        <v>65547.62</v>
      </c>
      <c r="E12" s="337"/>
      <c r="F12" s="336"/>
      <c r="G12" s="342">
        <v>783362.11</v>
      </c>
      <c r="H12" s="342">
        <v>283920.83</v>
      </c>
      <c r="I12" s="336"/>
      <c r="J12" s="336"/>
      <c r="K12" s="338"/>
      <c r="L12" s="338"/>
      <c r="M12" s="343">
        <v>29650</v>
      </c>
      <c r="N12" s="343">
        <v>4</v>
      </c>
      <c r="O12" s="338"/>
      <c r="P12" s="342">
        <v>8500</v>
      </c>
      <c r="Q12" s="336"/>
      <c r="R12" s="342">
        <v>126841.23</v>
      </c>
      <c r="S12" s="342">
        <v>2102009.77</v>
      </c>
      <c r="T12" s="344">
        <v>49669.74</v>
      </c>
      <c r="U12" s="339"/>
      <c r="V12" s="339"/>
      <c r="W12" s="339"/>
      <c r="X12" s="344">
        <v>297480</v>
      </c>
      <c r="Y12" s="344">
        <v>184332</v>
      </c>
      <c r="Z12" s="345">
        <v>525472</v>
      </c>
      <c r="AA12" s="340"/>
      <c r="AB12" s="340"/>
      <c r="AC12" s="345">
        <v>51814.67</v>
      </c>
      <c r="AD12" s="345">
        <v>31671.39</v>
      </c>
      <c r="AE12" s="340"/>
      <c r="AF12" s="340"/>
      <c r="AG12" s="345">
        <v>60500</v>
      </c>
    </row>
    <row r="13" spans="1:33" x14ac:dyDescent="0.2">
      <c r="A13" s="336" t="s">
        <v>2815</v>
      </c>
      <c r="B13" s="341">
        <v>767930.9</v>
      </c>
      <c r="C13" s="337"/>
      <c r="D13" s="341">
        <v>72500.52</v>
      </c>
      <c r="E13" s="337"/>
      <c r="F13" s="336"/>
      <c r="G13" s="342">
        <v>1176800.94</v>
      </c>
      <c r="H13" s="342">
        <v>248878.84</v>
      </c>
      <c r="I13" s="336"/>
      <c r="J13" s="336"/>
      <c r="K13" s="338"/>
      <c r="L13" s="338"/>
      <c r="M13" s="343">
        <v>53311.5</v>
      </c>
      <c r="N13" s="343">
        <v>76</v>
      </c>
      <c r="O13" s="338"/>
      <c r="P13" s="336"/>
      <c r="Q13" s="336"/>
      <c r="R13" s="342">
        <v>167383.15</v>
      </c>
      <c r="S13" s="342">
        <v>1442563.02</v>
      </c>
      <c r="T13" s="344">
        <v>98952.49</v>
      </c>
      <c r="U13" s="339"/>
      <c r="V13" s="339"/>
      <c r="W13" s="339"/>
      <c r="X13" s="344">
        <v>178423</v>
      </c>
      <c r="Y13" s="344">
        <v>35300</v>
      </c>
      <c r="Z13" s="345">
        <v>262361</v>
      </c>
      <c r="AA13" s="340"/>
      <c r="AB13" s="340"/>
      <c r="AC13" s="345">
        <v>117608.46</v>
      </c>
      <c r="AD13" s="345">
        <v>31174.959999999999</v>
      </c>
      <c r="AE13" s="340"/>
      <c r="AF13" s="340"/>
      <c r="AG13" s="345">
        <v>32000</v>
      </c>
    </row>
    <row r="14" spans="1:33" x14ac:dyDescent="0.2">
      <c r="A14" s="336" t="s">
        <v>2816</v>
      </c>
      <c r="B14" s="341">
        <v>202995.88</v>
      </c>
      <c r="C14" s="337"/>
      <c r="D14" s="341">
        <v>50329.18</v>
      </c>
      <c r="E14" s="337"/>
      <c r="F14" s="336"/>
      <c r="G14" s="342">
        <v>987363.46</v>
      </c>
      <c r="H14" s="342">
        <v>152373.24</v>
      </c>
      <c r="I14" s="336"/>
      <c r="J14" s="336"/>
      <c r="K14" s="338"/>
      <c r="L14" s="338"/>
      <c r="M14" s="338"/>
      <c r="N14" s="343">
        <v>173</v>
      </c>
      <c r="O14" s="338"/>
      <c r="P14" s="342">
        <v>163000</v>
      </c>
      <c r="Q14" s="336"/>
      <c r="R14" s="342">
        <v>70158.039999999994</v>
      </c>
      <c r="S14" s="342">
        <v>484200</v>
      </c>
      <c r="T14" s="344">
        <v>90769.5</v>
      </c>
      <c r="U14" s="344">
        <v>32000</v>
      </c>
      <c r="V14" s="339"/>
      <c r="W14" s="339"/>
      <c r="X14" s="344">
        <v>268653</v>
      </c>
      <c r="Y14" s="344">
        <v>13100</v>
      </c>
      <c r="Z14" s="345">
        <v>360789</v>
      </c>
      <c r="AA14" s="340"/>
      <c r="AB14" s="340"/>
      <c r="AC14" s="345">
        <v>114763.5</v>
      </c>
      <c r="AD14" s="345">
        <v>24000.15</v>
      </c>
      <c r="AE14" s="340"/>
      <c r="AF14" s="340"/>
      <c r="AG14" s="340"/>
    </row>
    <row r="15" spans="1:33" x14ac:dyDescent="0.2">
      <c r="A15" s="336" t="s">
        <v>2817</v>
      </c>
      <c r="B15" s="341">
        <v>1160329.26</v>
      </c>
      <c r="C15" s="337"/>
      <c r="D15" s="341">
        <v>86981.57</v>
      </c>
      <c r="E15" s="337"/>
      <c r="F15" s="336"/>
      <c r="G15" s="342">
        <v>488668.96</v>
      </c>
      <c r="H15" s="342">
        <v>287713.38</v>
      </c>
      <c r="I15" s="336"/>
      <c r="J15" s="336"/>
      <c r="K15" s="343">
        <v>47000</v>
      </c>
      <c r="L15" s="343">
        <v>2913.13</v>
      </c>
      <c r="M15" s="343">
        <v>337315</v>
      </c>
      <c r="N15" s="343">
        <v>157.09</v>
      </c>
      <c r="O15" s="338"/>
      <c r="P15" s="336"/>
      <c r="Q15" s="336"/>
      <c r="R15" s="342">
        <v>219733.43</v>
      </c>
      <c r="S15" s="342">
        <v>1884119.29</v>
      </c>
      <c r="T15" s="344">
        <v>152711.42000000001</v>
      </c>
      <c r="U15" s="339"/>
      <c r="V15" s="339"/>
      <c r="W15" s="339"/>
      <c r="X15" s="344">
        <v>355766</v>
      </c>
      <c r="Y15" s="344">
        <v>18500</v>
      </c>
      <c r="Z15" s="345">
        <v>399426</v>
      </c>
      <c r="AA15" s="340"/>
      <c r="AB15" s="340"/>
      <c r="AC15" s="345">
        <v>224858.12</v>
      </c>
      <c r="AD15" s="345">
        <v>24555.32</v>
      </c>
      <c r="AE15" s="340"/>
      <c r="AF15" s="340"/>
      <c r="AG15" s="345">
        <v>60000</v>
      </c>
    </row>
    <row r="16" spans="1:33" x14ac:dyDescent="0.2">
      <c r="A16" s="336" t="s">
        <v>2818</v>
      </c>
      <c r="B16" s="341">
        <v>174998.94</v>
      </c>
      <c r="C16" s="337"/>
      <c r="D16" s="341">
        <v>101640</v>
      </c>
      <c r="E16" s="337"/>
      <c r="F16" s="336"/>
      <c r="G16" s="342">
        <v>640451.88</v>
      </c>
      <c r="H16" s="342">
        <v>240456.57</v>
      </c>
      <c r="I16" s="336"/>
      <c r="J16" s="336"/>
      <c r="K16" s="338"/>
      <c r="L16" s="338"/>
      <c r="M16" s="338"/>
      <c r="N16" s="343">
        <v>140.57</v>
      </c>
      <c r="O16" s="338"/>
      <c r="P16" s="336"/>
      <c r="Q16" s="336"/>
      <c r="R16" s="342">
        <v>8600</v>
      </c>
      <c r="S16" s="342">
        <v>2403607</v>
      </c>
      <c r="T16" s="344">
        <v>187964.18</v>
      </c>
      <c r="U16" s="339"/>
      <c r="V16" s="339"/>
      <c r="W16" s="339"/>
      <c r="X16" s="344">
        <v>293386</v>
      </c>
      <c r="Y16" s="344">
        <v>4000</v>
      </c>
      <c r="Z16" s="345">
        <v>400224</v>
      </c>
      <c r="AA16" s="340"/>
      <c r="AB16" s="340"/>
      <c r="AC16" s="345">
        <v>101698.95</v>
      </c>
      <c r="AD16" s="345">
        <v>31061.96</v>
      </c>
      <c r="AE16" s="340"/>
      <c r="AF16" s="340"/>
      <c r="AG16" s="345">
        <v>25500</v>
      </c>
    </row>
    <row r="17" spans="1:33" x14ac:dyDescent="0.2">
      <c r="A17" s="336" t="s">
        <v>2819</v>
      </c>
      <c r="B17" s="341">
        <v>891755.63</v>
      </c>
      <c r="C17" s="337"/>
      <c r="D17" s="341">
        <v>193515.81</v>
      </c>
      <c r="E17" s="337"/>
      <c r="F17" s="336"/>
      <c r="G17" s="342">
        <v>421220.21</v>
      </c>
      <c r="H17" s="342">
        <v>267516.96000000002</v>
      </c>
      <c r="I17" s="336"/>
      <c r="J17" s="336"/>
      <c r="K17" s="338"/>
      <c r="L17" s="338"/>
      <c r="M17" s="338"/>
      <c r="N17" s="343">
        <v>83</v>
      </c>
      <c r="O17" s="338"/>
      <c r="P17" s="336"/>
      <c r="Q17" s="336"/>
      <c r="R17" s="342">
        <v>197524.95</v>
      </c>
      <c r="S17" s="342">
        <v>2696435.34</v>
      </c>
      <c r="T17" s="344">
        <v>118067.03</v>
      </c>
      <c r="U17" s="344">
        <v>150000</v>
      </c>
      <c r="V17" s="339"/>
      <c r="W17" s="339"/>
      <c r="X17" s="344">
        <v>161371</v>
      </c>
      <c r="Y17" s="344">
        <v>14599</v>
      </c>
      <c r="Z17" s="345">
        <v>241430</v>
      </c>
      <c r="AA17" s="340"/>
      <c r="AB17" s="340"/>
      <c r="AC17" s="345">
        <v>109780.76</v>
      </c>
      <c r="AD17" s="345">
        <v>47942.96</v>
      </c>
      <c r="AE17" s="340"/>
      <c r="AF17" s="340"/>
      <c r="AG17" s="345">
        <v>65089.599999999999</v>
      </c>
    </row>
    <row r="18" spans="1:33" x14ac:dyDescent="0.2">
      <c r="A18" s="336" t="s">
        <v>2820</v>
      </c>
      <c r="B18" s="341">
        <v>293071.31</v>
      </c>
      <c r="C18" s="337"/>
      <c r="D18" s="341">
        <v>112999.32</v>
      </c>
      <c r="E18" s="337"/>
      <c r="F18" s="336"/>
      <c r="G18" s="342">
        <v>839644.24</v>
      </c>
      <c r="H18" s="342">
        <v>374774.15</v>
      </c>
      <c r="I18" s="336"/>
      <c r="J18" s="336"/>
      <c r="K18" s="343">
        <v>1000</v>
      </c>
      <c r="L18" s="343">
        <v>7630</v>
      </c>
      <c r="M18" s="338"/>
      <c r="N18" s="343">
        <v>83.9</v>
      </c>
      <c r="O18" s="338"/>
      <c r="P18" s="336"/>
      <c r="Q18" s="336"/>
      <c r="R18" s="342">
        <v>124706.08</v>
      </c>
      <c r="S18" s="342">
        <v>2510757.66</v>
      </c>
      <c r="T18" s="344">
        <v>117984.74</v>
      </c>
      <c r="U18" s="339"/>
      <c r="V18" s="339"/>
      <c r="W18" s="339"/>
      <c r="X18" s="344">
        <v>283931</v>
      </c>
      <c r="Y18" s="344">
        <v>92800</v>
      </c>
      <c r="Z18" s="345">
        <v>442698</v>
      </c>
      <c r="AA18" s="340"/>
      <c r="AB18" s="340"/>
      <c r="AC18" s="345">
        <v>134471.85999999999</v>
      </c>
      <c r="AD18" s="345">
        <v>49093.919999999998</v>
      </c>
      <c r="AE18" s="340"/>
      <c r="AF18" s="340"/>
      <c r="AG18" s="345">
        <v>500</v>
      </c>
    </row>
    <row r="19" spans="1:33" x14ac:dyDescent="0.2">
      <c r="A19" s="336" t="s">
        <v>2821</v>
      </c>
      <c r="B19" s="341">
        <v>953379.14</v>
      </c>
      <c r="C19" s="341">
        <v>0</v>
      </c>
      <c r="D19" s="341">
        <v>61132.35</v>
      </c>
      <c r="E19" s="337"/>
      <c r="F19" s="336"/>
      <c r="G19" s="342">
        <v>1047873.8</v>
      </c>
      <c r="H19" s="342">
        <v>897025.77</v>
      </c>
      <c r="I19" s="336"/>
      <c r="J19" s="336"/>
      <c r="K19" s="338"/>
      <c r="L19" s="338"/>
      <c r="M19" s="338"/>
      <c r="N19" s="343">
        <v>2049</v>
      </c>
      <c r="O19" s="338"/>
      <c r="P19" s="342">
        <v>361453</v>
      </c>
      <c r="Q19" s="336"/>
      <c r="R19" s="342">
        <v>239594.69</v>
      </c>
      <c r="S19" s="342">
        <v>684118.79</v>
      </c>
      <c r="T19" s="344">
        <v>64288.51</v>
      </c>
      <c r="U19" s="339"/>
      <c r="V19" s="339"/>
      <c r="W19" s="339"/>
      <c r="X19" s="344">
        <v>147860</v>
      </c>
      <c r="Y19" s="344">
        <v>15800</v>
      </c>
      <c r="Z19" s="345">
        <v>270248</v>
      </c>
      <c r="AA19" s="340"/>
      <c r="AB19" s="340"/>
      <c r="AC19" s="345">
        <v>115365.49</v>
      </c>
      <c r="AD19" s="345">
        <v>71247.149999999994</v>
      </c>
      <c r="AE19" s="340"/>
      <c r="AF19" s="340"/>
      <c r="AG19" s="345">
        <v>65000</v>
      </c>
    </row>
    <row r="20" spans="1:33" x14ac:dyDescent="0.2">
      <c r="A20" s="336" t="s">
        <v>2822</v>
      </c>
      <c r="B20" s="341">
        <v>253647.71</v>
      </c>
      <c r="C20" s="337"/>
      <c r="D20" s="341">
        <v>71398.850000000006</v>
      </c>
      <c r="E20" s="337"/>
      <c r="F20" s="336"/>
      <c r="G20" s="342">
        <v>425415.77</v>
      </c>
      <c r="H20" s="342">
        <v>147756.25</v>
      </c>
      <c r="I20" s="336"/>
      <c r="J20" s="336"/>
      <c r="K20" s="338"/>
      <c r="L20" s="343">
        <v>0</v>
      </c>
      <c r="M20" s="343">
        <v>105800</v>
      </c>
      <c r="N20" s="343">
        <v>162.54</v>
      </c>
      <c r="O20" s="338"/>
      <c r="P20" s="336"/>
      <c r="Q20" s="336"/>
      <c r="R20" s="342">
        <v>54004.05</v>
      </c>
      <c r="S20" s="342">
        <v>865361.67</v>
      </c>
      <c r="T20" s="344">
        <v>46117.78</v>
      </c>
      <c r="U20" s="344">
        <v>5400</v>
      </c>
      <c r="V20" s="339"/>
      <c r="W20" s="339"/>
      <c r="X20" s="344">
        <v>293264</v>
      </c>
      <c r="Y20" s="344">
        <v>41600</v>
      </c>
      <c r="Z20" s="345">
        <v>324804</v>
      </c>
      <c r="AA20" s="340"/>
      <c r="AB20" s="340"/>
      <c r="AC20" s="345">
        <v>71099.179999999993</v>
      </c>
      <c r="AD20" s="345">
        <v>18044.490000000002</v>
      </c>
      <c r="AE20" s="340"/>
      <c r="AF20" s="340"/>
      <c r="AG20" s="345">
        <v>500</v>
      </c>
    </row>
    <row r="21" spans="1:33" x14ac:dyDescent="0.2">
      <c r="A21" s="336" t="s">
        <v>2823</v>
      </c>
      <c r="B21" s="341">
        <v>373675.03</v>
      </c>
      <c r="C21" s="337"/>
      <c r="D21" s="341">
        <v>39461.5</v>
      </c>
      <c r="E21" s="337"/>
      <c r="F21" s="336"/>
      <c r="G21" s="342">
        <v>523379.91</v>
      </c>
      <c r="H21" s="342">
        <v>333605.02</v>
      </c>
      <c r="I21" s="336"/>
      <c r="J21" s="336"/>
      <c r="K21" s="338"/>
      <c r="L21" s="338"/>
      <c r="M21" s="338"/>
      <c r="N21" s="343">
        <v>75</v>
      </c>
      <c r="O21" s="338"/>
      <c r="P21" s="336"/>
      <c r="Q21" s="336"/>
      <c r="R21" s="342">
        <v>117880.36</v>
      </c>
      <c r="S21" s="342">
        <v>1709584.67</v>
      </c>
      <c r="T21" s="344">
        <v>17131.75</v>
      </c>
      <c r="U21" s="339"/>
      <c r="V21" s="339"/>
      <c r="W21" s="339"/>
      <c r="X21" s="344">
        <v>275692</v>
      </c>
      <c r="Y21" s="344">
        <v>8800</v>
      </c>
      <c r="Z21" s="345">
        <v>307852</v>
      </c>
      <c r="AA21" s="340"/>
      <c r="AB21" s="340"/>
      <c r="AC21" s="345">
        <v>58887.3</v>
      </c>
      <c r="AD21" s="345">
        <v>35172.33</v>
      </c>
      <c r="AE21" s="340"/>
      <c r="AF21" s="340"/>
      <c r="AG21" s="345">
        <v>20500</v>
      </c>
    </row>
    <row r="22" spans="1:33" x14ac:dyDescent="0.2">
      <c r="A22" s="336" t="s">
        <v>2927</v>
      </c>
      <c r="B22" s="341">
        <v>169587.71</v>
      </c>
      <c r="C22" s="337"/>
      <c r="D22" s="341">
        <v>114488.74</v>
      </c>
      <c r="E22" s="337"/>
      <c r="F22" s="336"/>
      <c r="G22" s="342">
        <v>641315.36</v>
      </c>
      <c r="H22" s="342">
        <v>337202.32</v>
      </c>
      <c r="I22" s="336"/>
      <c r="J22" s="336"/>
      <c r="K22" s="343">
        <v>0</v>
      </c>
      <c r="L22" s="343">
        <v>0</v>
      </c>
      <c r="M22" s="338"/>
      <c r="N22" s="343">
        <v>404.83</v>
      </c>
      <c r="O22" s="338"/>
      <c r="P22" s="336"/>
      <c r="Q22" s="336"/>
      <c r="R22" s="342">
        <v>225797.17</v>
      </c>
      <c r="S22" s="342">
        <v>2287426.9300000002</v>
      </c>
      <c r="T22" s="344">
        <v>74213.03</v>
      </c>
      <c r="U22" s="339"/>
      <c r="V22" s="339"/>
      <c r="W22" s="339"/>
      <c r="X22" s="344">
        <v>196003</v>
      </c>
      <c r="Y22" s="344">
        <v>40100</v>
      </c>
      <c r="Z22" s="345">
        <v>213703</v>
      </c>
      <c r="AA22" s="340"/>
      <c r="AB22" s="345">
        <v>15296.59</v>
      </c>
      <c r="AC22" s="345">
        <v>83774.05</v>
      </c>
      <c r="AD22" s="345">
        <v>37859.79</v>
      </c>
      <c r="AE22" s="340"/>
      <c r="AF22" s="340"/>
      <c r="AG22" s="340"/>
    </row>
    <row r="23" spans="1:33" x14ac:dyDescent="0.2">
      <c r="A23" s="336" t="s">
        <v>2824</v>
      </c>
      <c r="B23" s="341">
        <v>141368.1</v>
      </c>
      <c r="C23" s="337"/>
      <c r="D23" s="341">
        <v>44631.77</v>
      </c>
      <c r="E23" s="337"/>
      <c r="F23" s="336"/>
      <c r="G23" s="342">
        <v>777083.63</v>
      </c>
      <c r="H23" s="342">
        <v>215423.44</v>
      </c>
      <c r="I23" s="336"/>
      <c r="J23" s="336"/>
      <c r="K23" s="338"/>
      <c r="L23" s="338"/>
      <c r="M23" s="343">
        <v>80000</v>
      </c>
      <c r="N23" s="343">
        <v>77</v>
      </c>
      <c r="O23" s="338"/>
      <c r="P23" s="336"/>
      <c r="Q23" s="336"/>
      <c r="R23" s="336"/>
      <c r="S23" s="342">
        <v>2091979.99</v>
      </c>
      <c r="T23" s="344">
        <v>67658.34</v>
      </c>
      <c r="U23" s="339"/>
      <c r="V23" s="339"/>
      <c r="W23" s="339"/>
      <c r="X23" s="344">
        <v>86044</v>
      </c>
      <c r="Y23" s="344">
        <v>3000</v>
      </c>
      <c r="Z23" s="345">
        <v>103224</v>
      </c>
      <c r="AA23" s="340"/>
      <c r="AB23" s="340"/>
      <c r="AC23" s="345">
        <v>65396.47</v>
      </c>
      <c r="AD23" s="345">
        <v>39293.39</v>
      </c>
      <c r="AE23" s="340"/>
      <c r="AF23" s="340"/>
      <c r="AG23" s="340"/>
    </row>
    <row r="24" spans="1:33" x14ac:dyDescent="0.2">
      <c r="A24" s="336" t="s">
        <v>2825</v>
      </c>
      <c r="B24" s="341">
        <v>666355.91</v>
      </c>
      <c r="C24" s="341">
        <v>1400</v>
      </c>
      <c r="D24" s="341">
        <v>45156.83</v>
      </c>
      <c r="E24" s="337"/>
      <c r="F24" s="336"/>
      <c r="G24" s="342">
        <v>625908.36</v>
      </c>
      <c r="H24" s="342">
        <v>223987.99</v>
      </c>
      <c r="I24" s="336"/>
      <c r="J24" s="336"/>
      <c r="K24" s="343">
        <v>-2590</v>
      </c>
      <c r="L24" s="343">
        <v>160181.72</v>
      </c>
      <c r="M24" s="343">
        <v>15744</v>
      </c>
      <c r="N24" s="343">
        <v>-3889.42</v>
      </c>
      <c r="O24" s="338"/>
      <c r="P24" s="342">
        <v>64445</v>
      </c>
      <c r="Q24" s="336"/>
      <c r="R24" s="336"/>
      <c r="S24" s="336"/>
      <c r="T24" s="344">
        <v>221653.05</v>
      </c>
      <c r="U24" s="339"/>
      <c r="V24" s="339"/>
      <c r="W24" s="339"/>
      <c r="X24" s="344">
        <v>281107</v>
      </c>
      <c r="Y24" s="344">
        <v>1500</v>
      </c>
      <c r="Z24" s="345">
        <v>348535</v>
      </c>
      <c r="AA24" s="340"/>
      <c r="AB24" s="340"/>
      <c r="AC24" s="345">
        <v>124144.11</v>
      </c>
      <c r="AD24" s="345">
        <v>39542.51</v>
      </c>
      <c r="AE24" s="340"/>
      <c r="AF24" s="340"/>
      <c r="AG24" s="340"/>
    </row>
    <row r="25" spans="1:33" x14ac:dyDescent="0.2">
      <c r="A25" s="336" t="s">
        <v>2826</v>
      </c>
      <c r="B25" s="341">
        <v>146107.03</v>
      </c>
      <c r="C25" s="337"/>
      <c r="D25" s="341">
        <v>12874.08</v>
      </c>
      <c r="E25" s="337"/>
      <c r="F25" s="336"/>
      <c r="G25" s="342">
        <v>1015984.99</v>
      </c>
      <c r="H25" s="342">
        <v>232687.9</v>
      </c>
      <c r="I25" s="336"/>
      <c r="J25" s="336"/>
      <c r="K25" s="338"/>
      <c r="L25" s="343">
        <v>1589.24</v>
      </c>
      <c r="M25" s="338"/>
      <c r="N25" s="343">
        <v>207.33</v>
      </c>
      <c r="O25" s="338"/>
      <c r="P25" s="336"/>
      <c r="Q25" s="336"/>
      <c r="R25" s="336"/>
      <c r="S25" s="342">
        <v>1967042.37</v>
      </c>
      <c r="T25" s="344">
        <v>42247.16</v>
      </c>
      <c r="U25" s="339"/>
      <c r="V25" s="339"/>
      <c r="W25" s="339"/>
      <c r="X25" s="344">
        <v>420319</v>
      </c>
      <c r="Y25" s="344">
        <v>5000</v>
      </c>
      <c r="Z25" s="345">
        <v>499359</v>
      </c>
      <c r="AA25" s="340"/>
      <c r="AB25" s="340"/>
      <c r="AC25" s="345">
        <v>120896.2</v>
      </c>
      <c r="AD25" s="345">
        <v>35941.74</v>
      </c>
      <c r="AE25" s="340"/>
      <c r="AF25" s="340"/>
      <c r="AG25" s="340"/>
    </row>
    <row r="26" spans="1:33" x14ac:dyDescent="0.2">
      <c r="A26" s="336" t="s">
        <v>2827</v>
      </c>
      <c r="B26" s="341">
        <v>389553.48</v>
      </c>
      <c r="C26" s="337"/>
      <c r="D26" s="341">
        <v>40195.660000000003</v>
      </c>
      <c r="E26" s="337"/>
      <c r="F26" s="336"/>
      <c r="G26" s="342">
        <v>590414.43999999994</v>
      </c>
      <c r="H26" s="342">
        <v>757232.93</v>
      </c>
      <c r="I26" s="336"/>
      <c r="J26" s="336"/>
      <c r="K26" s="343">
        <v>0</v>
      </c>
      <c r="L26" s="343">
        <v>80956.570000000007</v>
      </c>
      <c r="M26" s="343">
        <v>259444</v>
      </c>
      <c r="N26" s="343">
        <v>1392.4</v>
      </c>
      <c r="O26" s="338"/>
      <c r="P26" s="336"/>
      <c r="Q26" s="336"/>
      <c r="R26" s="336"/>
      <c r="S26" s="342">
        <v>1301651.56</v>
      </c>
      <c r="T26" s="344">
        <v>81382.81</v>
      </c>
      <c r="U26" s="339"/>
      <c r="V26" s="339"/>
      <c r="W26" s="339"/>
      <c r="X26" s="339"/>
      <c r="Y26" s="339"/>
      <c r="Z26" s="345">
        <v>8458</v>
      </c>
      <c r="AA26" s="340"/>
      <c r="AB26" s="340"/>
      <c r="AC26" s="345">
        <v>102813.91</v>
      </c>
      <c r="AD26" s="345">
        <v>-3039.7</v>
      </c>
      <c r="AE26" s="340"/>
      <c r="AF26" s="340"/>
      <c r="AG26" s="340"/>
    </row>
    <row r="27" spans="1:33" x14ac:dyDescent="0.2">
      <c r="A27" s="336" t="s">
        <v>2828</v>
      </c>
      <c r="B27" s="341">
        <v>260566.47</v>
      </c>
      <c r="C27" s="337"/>
      <c r="D27" s="341">
        <v>13007.09</v>
      </c>
      <c r="E27" s="337"/>
      <c r="F27" s="336"/>
      <c r="G27" s="342">
        <v>1723332.53</v>
      </c>
      <c r="H27" s="342">
        <v>247542.37</v>
      </c>
      <c r="I27" s="336"/>
      <c r="J27" s="336"/>
      <c r="K27" s="338"/>
      <c r="L27" s="343">
        <v>72000</v>
      </c>
      <c r="M27" s="338"/>
      <c r="N27" s="343">
        <v>97.2</v>
      </c>
      <c r="O27" s="338"/>
      <c r="P27" s="336"/>
      <c r="Q27" s="336"/>
      <c r="R27" s="342">
        <v>2238.5</v>
      </c>
      <c r="S27" s="342">
        <v>1776680.82</v>
      </c>
      <c r="T27" s="344">
        <v>51201.93</v>
      </c>
      <c r="U27" s="339"/>
      <c r="V27" s="339"/>
      <c r="W27" s="339"/>
      <c r="X27" s="344">
        <v>191905</v>
      </c>
      <c r="Y27" s="339"/>
      <c r="Z27" s="345">
        <v>317251.08</v>
      </c>
      <c r="AA27" s="340"/>
      <c r="AB27" s="340"/>
      <c r="AC27" s="345">
        <v>58216.71</v>
      </c>
      <c r="AD27" s="345">
        <v>48178.54</v>
      </c>
      <c r="AE27" s="340"/>
      <c r="AF27" s="340"/>
      <c r="AG27" s="340"/>
    </row>
    <row r="28" spans="1:33" x14ac:dyDescent="0.2">
      <c r="A28" s="336" t="s">
        <v>2829</v>
      </c>
      <c r="B28" s="341">
        <v>755711.43</v>
      </c>
      <c r="C28" s="337"/>
      <c r="D28" s="341">
        <v>61485.51</v>
      </c>
      <c r="E28" s="337"/>
      <c r="F28" s="336"/>
      <c r="G28" s="342">
        <v>1211447.46</v>
      </c>
      <c r="H28" s="342">
        <v>455608.54</v>
      </c>
      <c r="I28" s="336"/>
      <c r="J28" s="336"/>
      <c r="K28" s="338"/>
      <c r="L28" s="343">
        <v>59540</v>
      </c>
      <c r="M28" s="338"/>
      <c r="N28" s="343">
        <v>160.61000000000001</v>
      </c>
      <c r="O28" s="338"/>
      <c r="P28" s="342">
        <v>328742.82</v>
      </c>
      <c r="Q28" s="336"/>
      <c r="R28" s="342">
        <v>22000</v>
      </c>
      <c r="S28" s="342">
        <v>2074982.75</v>
      </c>
      <c r="T28" s="344">
        <v>433796.6</v>
      </c>
      <c r="U28" s="339"/>
      <c r="V28" s="339"/>
      <c r="W28" s="339"/>
      <c r="X28" s="344">
        <v>547655</v>
      </c>
      <c r="Y28" s="344">
        <v>12000</v>
      </c>
      <c r="Z28" s="345">
        <v>705012</v>
      </c>
      <c r="AA28" s="340"/>
      <c r="AB28" s="340"/>
      <c r="AC28" s="345">
        <v>225080.26</v>
      </c>
      <c r="AD28" s="345">
        <v>141669.6</v>
      </c>
      <c r="AE28" s="340"/>
      <c r="AF28" s="340"/>
      <c r="AG28" s="345">
        <v>30400</v>
      </c>
    </row>
    <row r="29" spans="1:33" x14ac:dyDescent="0.2">
      <c r="A29" s="336" t="s">
        <v>2830</v>
      </c>
      <c r="B29" s="341">
        <v>457177.73</v>
      </c>
      <c r="C29" s="337"/>
      <c r="D29" s="341">
        <v>73380.92</v>
      </c>
      <c r="E29" s="337"/>
      <c r="F29" s="336"/>
      <c r="G29" s="342">
        <v>649326.1</v>
      </c>
      <c r="H29" s="342">
        <v>79435.899999999994</v>
      </c>
      <c r="I29" s="336"/>
      <c r="J29" s="336"/>
      <c r="K29" s="338"/>
      <c r="L29" s="343">
        <v>17703.330000000002</v>
      </c>
      <c r="M29" s="343">
        <v>98160.16</v>
      </c>
      <c r="N29" s="343">
        <v>156</v>
      </c>
      <c r="O29" s="338"/>
      <c r="P29" s="336"/>
      <c r="Q29" s="336"/>
      <c r="R29" s="342">
        <v>158749.57999999999</v>
      </c>
      <c r="S29" s="342">
        <v>1942599.48</v>
      </c>
      <c r="T29" s="344">
        <v>50190.67</v>
      </c>
      <c r="U29" s="339"/>
      <c r="V29" s="339"/>
      <c r="W29" s="339"/>
      <c r="X29" s="344">
        <v>207696</v>
      </c>
      <c r="Y29" s="344">
        <v>3000</v>
      </c>
      <c r="Z29" s="345">
        <v>246096</v>
      </c>
      <c r="AA29" s="340"/>
      <c r="AB29" s="340"/>
      <c r="AC29" s="345">
        <v>48065.22</v>
      </c>
      <c r="AD29" s="345">
        <v>142440.78</v>
      </c>
      <c r="AE29" s="340"/>
      <c r="AF29" s="340"/>
      <c r="AG29" s="345">
        <v>11400</v>
      </c>
    </row>
    <row r="30" spans="1:33" x14ac:dyDescent="0.2">
      <c r="A30" s="336" t="s">
        <v>2831</v>
      </c>
      <c r="B30" s="341">
        <v>661654.80000000005</v>
      </c>
      <c r="C30" s="337"/>
      <c r="D30" s="341">
        <v>39825.730000000003</v>
      </c>
      <c r="E30" s="337"/>
      <c r="F30" s="336"/>
      <c r="G30" s="342">
        <v>815777.6</v>
      </c>
      <c r="H30" s="342">
        <v>190984.9</v>
      </c>
      <c r="I30" s="336"/>
      <c r="J30" s="336"/>
      <c r="K30" s="338"/>
      <c r="L30" s="343">
        <v>21663.42</v>
      </c>
      <c r="M30" s="338"/>
      <c r="N30" s="343">
        <v>148.30000000000001</v>
      </c>
      <c r="O30" s="338"/>
      <c r="P30" s="342">
        <v>15000</v>
      </c>
      <c r="Q30" s="336"/>
      <c r="R30" s="342">
        <v>-5335.15</v>
      </c>
      <c r="S30" s="342">
        <v>1357301.45</v>
      </c>
      <c r="T30" s="344">
        <v>126636.5</v>
      </c>
      <c r="U30" s="339"/>
      <c r="V30" s="339"/>
      <c r="W30" s="339"/>
      <c r="X30" s="344">
        <v>151893</v>
      </c>
      <c r="Y30" s="344">
        <v>14000</v>
      </c>
      <c r="Z30" s="345">
        <v>240657</v>
      </c>
      <c r="AA30" s="340"/>
      <c r="AB30" s="340"/>
      <c r="AC30" s="345">
        <v>103463.3</v>
      </c>
      <c r="AD30" s="345">
        <v>84481.05</v>
      </c>
      <c r="AE30" s="340"/>
      <c r="AF30" s="345">
        <v>1</v>
      </c>
      <c r="AG30" s="345">
        <v>15200</v>
      </c>
    </row>
    <row r="31" spans="1:33" x14ac:dyDescent="0.2">
      <c r="A31" s="336" t="s">
        <v>2832</v>
      </c>
      <c r="B31" s="341">
        <v>438849.15</v>
      </c>
      <c r="C31" s="337"/>
      <c r="D31" s="341">
        <v>69993.33</v>
      </c>
      <c r="E31" s="337"/>
      <c r="F31" s="336"/>
      <c r="G31" s="342">
        <v>426721.71</v>
      </c>
      <c r="H31" s="342">
        <v>172009.01</v>
      </c>
      <c r="I31" s="336"/>
      <c r="J31" s="336"/>
      <c r="K31" s="338"/>
      <c r="L31" s="343">
        <v>30088.3</v>
      </c>
      <c r="M31" s="343">
        <v>0.19</v>
      </c>
      <c r="N31" s="343">
        <v>155.68</v>
      </c>
      <c r="O31" s="338"/>
      <c r="P31" s="342">
        <v>9040.66</v>
      </c>
      <c r="Q31" s="336"/>
      <c r="R31" s="342">
        <v>-599.22</v>
      </c>
      <c r="S31" s="342">
        <v>1339755.76</v>
      </c>
      <c r="T31" s="344">
        <v>231611.07</v>
      </c>
      <c r="U31" s="339"/>
      <c r="V31" s="339"/>
      <c r="W31" s="339"/>
      <c r="X31" s="344">
        <v>266336</v>
      </c>
      <c r="Y31" s="344">
        <v>3000</v>
      </c>
      <c r="Z31" s="345">
        <v>415517</v>
      </c>
      <c r="AA31" s="340"/>
      <c r="AB31" s="340"/>
      <c r="AC31" s="345">
        <v>63177.01</v>
      </c>
      <c r="AD31" s="345">
        <v>7002.8</v>
      </c>
      <c r="AE31" s="340"/>
      <c r="AF31" s="340"/>
      <c r="AG31" s="345">
        <v>19000</v>
      </c>
    </row>
    <row r="32" spans="1:33" x14ac:dyDescent="0.2">
      <c r="A32" s="336" t="s">
        <v>2833</v>
      </c>
      <c r="B32" s="341">
        <v>553341.17000000004</v>
      </c>
      <c r="C32" s="337"/>
      <c r="D32" s="341">
        <v>53703.5</v>
      </c>
      <c r="E32" s="337"/>
      <c r="F32" s="336"/>
      <c r="G32" s="342">
        <v>950195.51</v>
      </c>
      <c r="H32" s="342">
        <v>218703.61</v>
      </c>
      <c r="I32" s="336"/>
      <c r="J32" s="336"/>
      <c r="K32" s="343">
        <v>0</v>
      </c>
      <c r="L32" s="343">
        <v>25359.63</v>
      </c>
      <c r="M32" s="338"/>
      <c r="N32" s="343">
        <v>231</v>
      </c>
      <c r="O32" s="338"/>
      <c r="P32" s="336"/>
      <c r="Q32" s="336"/>
      <c r="R32" s="342">
        <v>254941.63</v>
      </c>
      <c r="S32" s="342">
        <v>2103448.6</v>
      </c>
      <c r="T32" s="344">
        <v>108799</v>
      </c>
      <c r="U32" s="339"/>
      <c r="V32" s="339"/>
      <c r="W32" s="339"/>
      <c r="X32" s="344">
        <v>249244</v>
      </c>
      <c r="Y32" s="344">
        <v>209700</v>
      </c>
      <c r="Z32" s="345">
        <v>295171</v>
      </c>
      <c r="AA32" s="340"/>
      <c r="AB32" s="340"/>
      <c r="AC32" s="345">
        <v>75580.039999999994</v>
      </c>
      <c r="AD32" s="345">
        <v>266349.40999999997</v>
      </c>
      <c r="AE32" s="340"/>
      <c r="AF32" s="340"/>
      <c r="AG32" s="340"/>
    </row>
    <row r="33" spans="1:33" x14ac:dyDescent="0.2">
      <c r="A33" s="336" t="s">
        <v>2834</v>
      </c>
      <c r="B33" s="341">
        <v>430418.46</v>
      </c>
      <c r="C33" s="337"/>
      <c r="D33" s="341">
        <v>59343.5</v>
      </c>
      <c r="E33" s="337"/>
      <c r="F33" s="336"/>
      <c r="G33" s="342">
        <v>294408.68</v>
      </c>
      <c r="H33" s="342">
        <v>21.7</v>
      </c>
      <c r="I33" s="336"/>
      <c r="J33" s="336"/>
      <c r="K33" s="338"/>
      <c r="L33" s="343">
        <v>19160.14</v>
      </c>
      <c r="M33" s="338"/>
      <c r="N33" s="343">
        <v>140.1</v>
      </c>
      <c r="O33" s="338"/>
      <c r="P33" s="342">
        <v>18629.810000000001</v>
      </c>
      <c r="Q33" s="336"/>
      <c r="R33" s="342">
        <v>15900</v>
      </c>
      <c r="S33" s="342">
        <v>1634028.2</v>
      </c>
      <c r="T33" s="344">
        <v>147782.07</v>
      </c>
      <c r="U33" s="339"/>
      <c r="V33" s="339"/>
      <c r="W33" s="339"/>
      <c r="X33" s="344">
        <v>138383</v>
      </c>
      <c r="Y33" s="344">
        <v>1500</v>
      </c>
      <c r="Z33" s="345">
        <v>208723</v>
      </c>
      <c r="AA33" s="340"/>
      <c r="AB33" s="340"/>
      <c r="AC33" s="345">
        <v>89456.35</v>
      </c>
      <c r="AD33" s="345">
        <v>270746.38</v>
      </c>
      <c r="AE33" s="340"/>
      <c r="AF33" s="345">
        <v>8</v>
      </c>
      <c r="AG33" s="345">
        <v>11400</v>
      </c>
    </row>
    <row r="34" spans="1:33" x14ac:dyDescent="0.2">
      <c r="A34" s="336" t="s">
        <v>2835</v>
      </c>
      <c r="B34" s="341">
        <v>268616.02</v>
      </c>
      <c r="C34" s="337"/>
      <c r="D34" s="341">
        <v>15738.67</v>
      </c>
      <c r="E34" s="337"/>
      <c r="F34" s="336"/>
      <c r="G34" s="342">
        <v>541993.06000000006</v>
      </c>
      <c r="H34" s="342">
        <v>258641.97</v>
      </c>
      <c r="I34" s="336"/>
      <c r="J34" s="336"/>
      <c r="K34" s="338"/>
      <c r="L34" s="343">
        <v>0</v>
      </c>
      <c r="M34" s="338"/>
      <c r="N34" s="343">
        <v>146.30000000000001</v>
      </c>
      <c r="O34" s="338"/>
      <c r="P34" s="336"/>
      <c r="Q34" s="336"/>
      <c r="R34" s="342">
        <v>77628.88</v>
      </c>
      <c r="S34" s="342">
        <v>391756.52</v>
      </c>
      <c r="T34" s="344">
        <v>100885.09</v>
      </c>
      <c r="U34" s="339"/>
      <c r="V34" s="339"/>
      <c r="W34" s="339"/>
      <c r="X34" s="344">
        <v>431683.2</v>
      </c>
      <c r="Y34" s="344">
        <v>14700</v>
      </c>
      <c r="Z34" s="345">
        <v>507970.86</v>
      </c>
      <c r="AA34" s="345">
        <v>8366.5</v>
      </c>
      <c r="AB34" s="340"/>
      <c r="AC34" s="345">
        <v>67923.8</v>
      </c>
      <c r="AD34" s="345">
        <v>49452.88</v>
      </c>
      <c r="AE34" s="340"/>
      <c r="AF34" s="340"/>
      <c r="AG34" s="345">
        <v>11400</v>
      </c>
    </row>
    <row r="35" spans="1:33" x14ac:dyDescent="0.2">
      <c r="A35" s="336" t="s">
        <v>2836</v>
      </c>
      <c r="B35" s="341">
        <v>437500.06</v>
      </c>
      <c r="C35" s="337"/>
      <c r="D35" s="341">
        <v>44986.34</v>
      </c>
      <c r="E35" s="337"/>
      <c r="F35" s="336"/>
      <c r="G35" s="342">
        <v>425089.63</v>
      </c>
      <c r="H35" s="342">
        <v>184295.81</v>
      </c>
      <c r="I35" s="336"/>
      <c r="J35" s="336"/>
      <c r="K35" s="338"/>
      <c r="L35" s="343">
        <v>0</v>
      </c>
      <c r="M35" s="338"/>
      <c r="N35" s="343">
        <v>424.6</v>
      </c>
      <c r="O35" s="338"/>
      <c r="P35" s="342">
        <v>126175</v>
      </c>
      <c r="Q35" s="336"/>
      <c r="R35" s="336"/>
      <c r="S35" s="342">
        <v>459399.49</v>
      </c>
      <c r="T35" s="344">
        <v>32346.39</v>
      </c>
      <c r="U35" s="339"/>
      <c r="V35" s="339"/>
      <c r="W35" s="339"/>
      <c r="X35" s="344">
        <v>42886.5</v>
      </c>
      <c r="Y35" s="339"/>
      <c r="Z35" s="345">
        <v>75846.5</v>
      </c>
      <c r="AA35" s="340"/>
      <c r="AB35" s="340"/>
      <c r="AC35" s="345">
        <v>61718.879999999997</v>
      </c>
      <c r="AD35" s="345">
        <v>13681.8</v>
      </c>
      <c r="AE35" s="340"/>
      <c r="AF35" s="340"/>
      <c r="AG35" s="345">
        <v>15200</v>
      </c>
    </row>
    <row r="36" spans="1:33" x14ac:dyDescent="0.2">
      <c r="A36" s="336" t="s">
        <v>2837</v>
      </c>
      <c r="B36" s="341">
        <v>300405.06</v>
      </c>
      <c r="C36" s="337"/>
      <c r="D36" s="341">
        <v>49747.15</v>
      </c>
      <c r="E36" s="337"/>
      <c r="F36" s="336"/>
      <c r="G36" s="342">
        <v>654707.52</v>
      </c>
      <c r="H36" s="342">
        <v>237873.08</v>
      </c>
      <c r="I36" s="336"/>
      <c r="J36" s="336"/>
      <c r="K36" s="338"/>
      <c r="L36" s="343">
        <v>17377.669999999998</v>
      </c>
      <c r="M36" s="338"/>
      <c r="N36" s="343">
        <v>141.80000000000001</v>
      </c>
      <c r="O36" s="338"/>
      <c r="P36" s="342">
        <v>13761.1</v>
      </c>
      <c r="Q36" s="336"/>
      <c r="R36" s="342">
        <v>780849.33</v>
      </c>
      <c r="S36" s="342">
        <v>556569.79</v>
      </c>
      <c r="T36" s="344">
        <v>38306.589999999997</v>
      </c>
      <c r="U36" s="339"/>
      <c r="V36" s="339"/>
      <c r="W36" s="339"/>
      <c r="X36" s="344">
        <v>202862.2</v>
      </c>
      <c r="Y36" s="344">
        <v>21495</v>
      </c>
      <c r="Z36" s="345">
        <v>262847.2</v>
      </c>
      <c r="AA36" s="340"/>
      <c r="AB36" s="340"/>
      <c r="AC36" s="345">
        <v>69728.67</v>
      </c>
      <c r="AD36" s="345">
        <v>29077.42</v>
      </c>
      <c r="AE36" s="340"/>
      <c r="AF36" s="340"/>
      <c r="AG36" s="345">
        <v>15200</v>
      </c>
    </row>
    <row r="37" spans="1:33" x14ac:dyDescent="0.2">
      <c r="A37" s="336" t="s">
        <v>2838</v>
      </c>
      <c r="B37" s="341">
        <v>321282.71999999997</v>
      </c>
      <c r="C37" s="337"/>
      <c r="D37" s="341">
        <v>127715.33</v>
      </c>
      <c r="E37" s="337"/>
      <c r="F37" s="336"/>
      <c r="G37" s="342">
        <v>364949.19</v>
      </c>
      <c r="H37" s="342">
        <v>118017.35</v>
      </c>
      <c r="I37" s="336"/>
      <c r="J37" s="336"/>
      <c r="K37" s="338"/>
      <c r="L37" s="343">
        <v>21897.99</v>
      </c>
      <c r="M37" s="338"/>
      <c r="N37" s="343">
        <v>152.11000000000001</v>
      </c>
      <c r="O37" s="338"/>
      <c r="P37" s="336"/>
      <c r="Q37" s="336"/>
      <c r="R37" s="342">
        <v>77753.86</v>
      </c>
      <c r="S37" s="342">
        <v>1714982.69</v>
      </c>
      <c r="T37" s="344">
        <v>115441.68</v>
      </c>
      <c r="U37" s="339"/>
      <c r="V37" s="339"/>
      <c r="W37" s="339"/>
      <c r="X37" s="344">
        <v>135428</v>
      </c>
      <c r="Y37" s="339"/>
      <c r="Z37" s="345">
        <v>196736</v>
      </c>
      <c r="AA37" s="340"/>
      <c r="AB37" s="340"/>
      <c r="AC37" s="345">
        <v>155616.84</v>
      </c>
      <c r="AD37" s="345">
        <v>38752.910000000003</v>
      </c>
      <c r="AE37" s="340"/>
      <c r="AF37" s="340"/>
      <c r="AG37" s="345">
        <v>15200</v>
      </c>
    </row>
    <row r="38" spans="1:33" x14ac:dyDescent="0.2">
      <c r="A38" s="336" t="s">
        <v>2839</v>
      </c>
      <c r="B38" s="341">
        <v>116679.62</v>
      </c>
      <c r="C38" s="337"/>
      <c r="D38" s="341">
        <v>71066.53</v>
      </c>
      <c r="E38" s="337"/>
      <c r="F38" s="336"/>
      <c r="G38" s="342">
        <v>866792.26</v>
      </c>
      <c r="H38" s="342">
        <v>199457.51</v>
      </c>
      <c r="I38" s="336"/>
      <c r="J38" s="336"/>
      <c r="K38" s="338"/>
      <c r="L38" s="343">
        <v>24880</v>
      </c>
      <c r="M38" s="338"/>
      <c r="N38" s="343">
        <v>156</v>
      </c>
      <c r="O38" s="338"/>
      <c r="P38" s="342">
        <v>5400</v>
      </c>
      <c r="Q38" s="336"/>
      <c r="R38" s="342">
        <v>5797.32</v>
      </c>
      <c r="S38" s="342">
        <v>2179663.7000000002</v>
      </c>
      <c r="T38" s="344">
        <v>110658.2</v>
      </c>
      <c r="U38" s="339"/>
      <c r="V38" s="339"/>
      <c r="W38" s="339"/>
      <c r="X38" s="344">
        <v>227277</v>
      </c>
      <c r="Y38" s="339"/>
      <c r="Z38" s="345">
        <v>316354</v>
      </c>
      <c r="AA38" s="340"/>
      <c r="AB38" s="340"/>
      <c r="AC38" s="345">
        <v>75335.55</v>
      </c>
      <c r="AD38" s="345">
        <v>4496.3500000000004</v>
      </c>
      <c r="AE38" s="340"/>
      <c r="AF38" s="345">
        <v>9</v>
      </c>
      <c r="AG38" s="345">
        <v>15200</v>
      </c>
    </row>
    <row r="39" spans="1:33" x14ac:dyDescent="0.2">
      <c r="A39" s="336" t="s">
        <v>2840</v>
      </c>
      <c r="B39" s="341">
        <v>866331.68</v>
      </c>
      <c r="C39" s="337"/>
      <c r="D39" s="341">
        <v>26015.94</v>
      </c>
      <c r="E39" s="337"/>
      <c r="F39" s="336"/>
      <c r="G39" s="342">
        <v>354191.14</v>
      </c>
      <c r="H39" s="342">
        <v>313894.14</v>
      </c>
      <c r="I39" s="336"/>
      <c r="J39" s="336"/>
      <c r="K39" s="338"/>
      <c r="L39" s="343">
        <v>22782.65</v>
      </c>
      <c r="M39" s="338"/>
      <c r="N39" s="343">
        <v>140</v>
      </c>
      <c r="O39" s="338"/>
      <c r="P39" s="336"/>
      <c r="Q39" s="336"/>
      <c r="R39" s="342">
        <v>249917.1</v>
      </c>
      <c r="S39" s="342">
        <v>1994257.35</v>
      </c>
      <c r="T39" s="344">
        <v>117903.21</v>
      </c>
      <c r="U39" s="339"/>
      <c r="V39" s="344">
        <v>0.03</v>
      </c>
      <c r="W39" s="339"/>
      <c r="X39" s="344">
        <v>179360</v>
      </c>
      <c r="Y39" s="344">
        <v>1500</v>
      </c>
      <c r="Z39" s="345">
        <v>248879</v>
      </c>
      <c r="AA39" s="340"/>
      <c r="AB39" s="340"/>
      <c r="AC39" s="345">
        <v>63943.23</v>
      </c>
      <c r="AD39" s="345">
        <v>168556.05</v>
      </c>
      <c r="AE39" s="340"/>
      <c r="AF39" s="340"/>
      <c r="AG39" s="345">
        <v>15200</v>
      </c>
    </row>
    <row r="40" spans="1:33" x14ac:dyDescent="0.2">
      <c r="A40" s="336" t="s">
        <v>2841</v>
      </c>
      <c r="B40" s="341">
        <v>478755.11</v>
      </c>
      <c r="C40" s="337"/>
      <c r="D40" s="341">
        <v>69741.149999999994</v>
      </c>
      <c r="E40" s="337"/>
      <c r="F40" s="336"/>
      <c r="G40" s="342">
        <v>591694.98</v>
      </c>
      <c r="H40" s="342">
        <v>412914.25</v>
      </c>
      <c r="I40" s="336"/>
      <c r="J40" s="336"/>
      <c r="K40" s="338"/>
      <c r="L40" s="343">
        <v>23446.49</v>
      </c>
      <c r="M40" s="343">
        <v>310540</v>
      </c>
      <c r="N40" s="343">
        <v>317.8</v>
      </c>
      <c r="O40" s="338"/>
      <c r="P40" s="342">
        <v>10000</v>
      </c>
      <c r="Q40" s="336"/>
      <c r="R40" s="342">
        <v>88529.08</v>
      </c>
      <c r="S40" s="342">
        <v>1560653.49</v>
      </c>
      <c r="T40" s="344">
        <v>209409.37</v>
      </c>
      <c r="U40" s="339"/>
      <c r="V40" s="339"/>
      <c r="W40" s="339"/>
      <c r="X40" s="344">
        <v>259452</v>
      </c>
      <c r="Y40" s="344">
        <v>4500</v>
      </c>
      <c r="Z40" s="345">
        <v>388062</v>
      </c>
      <c r="AA40" s="340"/>
      <c r="AB40" s="340"/>
      <c r="AC40" s="345">
        <v>115004.29</v>
      </c>
      <c r="AD40" s="345">
        <v>114197.82</v>
      </c>
      <c r="AE40" s="340"/>
      <c r="AF40" s="340"/>
      <c r="AG40" s="345">
        <v>15200</v>
      </c>
    </row>
    <row r="41" spans="1:33" x14ac:dyDescent="0.2">
      <c r="A41" s="336" t="s">
        <v>2920</v>
      </c>
      <c r="B41" s="341">
        <v>406802.81</v>
      </c>
      <c r="C41" s="337"/>
      <c r="D41" s="341">
        <v>30695.4</v>
      </c>
      <c r="E41" s="337"/>
      <c r="F41" s="336"/>
      <c r="G41" s="342">
        <v>547082.9</v>
      </c>
      <c r="H41" s="342">
        <v>262847.95</v>
      </c>
      <c r="I41" s="336"/>
      <c r="J41" s="336"/>
      <c r="K41" s="343">
        <v>0</v>
      </c>
      <c r="L41" s="343">
        <v>29500</v>
      </c>
      <c r="M41" s="343">
        <v>35000</v>
      </c>
      <c r="N41" s="343">
        <v>406.98</v>
      </c>
      <c r="O41" s="338"/>
      <c r="P41" s="336"/>
      <c r="Q41" s="336"/>
      <c r="R41" s="336"/>
      <c r="S41" s="342">
        <v>1367149.29</v>
      </c>
      <c r="T41" s="344">
        <v>119291.34</v>
      </c>
      <c r="U41" s="339"/>
      <c r="V41" s="339"/>
      <c r="W41" s="339"/>
      <c r="X41" s="344">
        <v>234213</v>
      </c>
      <c r="Y41" s="344">
        <v>2500</v>
      </c>
      <c r="Z41" s="345">
        <v>312222</v>
      </c>
      <c r="AA41" s="340"/>
      <c r="AB41" s="340"/>
      <c r="AC41" s="345">
        <v>76559.570000000007</v>
      </c>
      <c r="AD41" s="345">
        <v>36644.68</v>
      </c>
      <c r="AE41" s="340"/>
      <c r="AF41" s="340"/>
      <c r="AG41" s="345">
        <v>15200</v>
      </c>
    </row>
    <row r="42" spans="1:33" x14ac:dyDescent="0.2">
      <c r="A42" s="336" t="s">
        <v>2842</v>
      </c>
      <c r="B42" s="341">
        <v>408628.47999999998</v>
      </c>
      <c r="C42" s="337"/>
      <c r="D42" s="341">
        <v>69241.009999999995</v>
      </c>
      <c r="E42" s="337"/>
      <c r="F42" s="336"/>
      <c r="G42" s="342">
        <v>763927.95</v>
      </c>
      <c r="H42" s="342">
        <v>251473.54</v>
      </c>
      <c r="I42" s="336"/>
      <c r="J42" s="336"/>
      <c r="K42" s="338"/>
      <c r="L42" s="343">
        <v>29950</v>
      </c>
      <c r="M42" s="338"/>
      <c r="N42" s="343">
        <v>8552.8700000000008</v>
      </c>
      <c r="O42" s="338"/>
      <c r="P42" s="342">
        <v>233025.11</v>
      </c>
      <c r="Q42" s="336"/>
      <c r="R42" s="342">
        <v>63.29</v>
      </c>
      <c r="S42" s="342">
        <v>1747176.74</v>
      </c>
      <c r="T42" s="344">
        <v>349325.16</v>
      </c>
      <c r="U42" s="339"/>
      <c r="V42" s="339"/>
      <c r="W42" s="339"/>
      <c r="X42" s="344">
        <v>164157</v>
      </c>
      <c r="Y42" s="339"/>
      <c r="Z42" s="345">
        <v>313129</v>
      </c>
      <c r="AA42" s="340"/>
      <c r="AB42" s="340"/>
      <c r="AC42" s="345">
        <v>68883.75</v>
      </c>
      <c r="AD42" s="345">
        <v>23848.86</v>
      </c>
      <c r="AE42" s="340"/>
      <c r="AF42" s="340"/>
      <c r="AG42" s="345">
        <v>520</v>
      </c>
    </row>
    <row r="43" spans="1:33" x14ac:dyDescent="0.2">
      <c r="A43" s="336" t="s">
        <v>2843</v>
      </c>
      <c r="B43" s="341">
        <v>774674.47</v>
      </c>
      <c r="C43" s="337"/>
      <c r="D43" s="341">
        <v>186826.3</v>
      </c>
      <c r="E43" s="337"/>
      <c r="F43" s="336"/>
      <c r="G43" s="342">
        <v>365386.37</v>
      </c>
      <c r="H43" s="342">
        <v>116736.26</v>
      </c>
      <c r="I43" s="336"/>
      <c r="J43" s="336"/>
      <c r="K43" s="343">
        <v>0</v>
      </c>
      <c r="L43" s="343">
        <v>53042.1</v>
      </c>
      <c r="M43" s="338"/>
      <c r="N43" s="343">
        <v>0</v>
      </c>
      <c r="O43" s="338"/>
      <c r="P43" s="336"/>
      <c r="Q43" s="336"/>
      <c r="R43" s="342">
        <v>-0.2</v>
      </c>
      <c r="S43" s="342">
        <v>2580473.12</v>
      </c>
      <c r="T43" s="344">
        <v>453315.44</v>
      </c>
      <c r="U43" s="339"/>
      <c r="V43" s="339"/>
      <c r="W43" s="339"/>
      <c r="X43" s="344">
        <v>217095</v>
      </c>
      <c r="Y43" s="344">
        <v>630</v>
      </c>
      <c r="Z43" s="345">
        <v>289046</v>
      </c>
      <c r="AA43" s="340"/>
      <c r="AB43" s="340"/>
      <c r="AC43" s="345">
        <v>216720.37</v>
      </c>
      <c r="AD43" s="345">
        <v>18146.150000000001</v>
      </c>
      <c r="AE43" s="340"/>
      <c r="AF43" s="340"/>
      <c r="AG43" s="345">
        <v>520</v>
      </c>
    </row>
    <row r="44" spans="1:33" x14ac:dyDescent="0.2">
      <c r="A44" s="336" t="s">
        <v>2844</v>
      </c>
      <c r="B44" s="341">
        <v>802213.38</v>
      </c>
      <c r="C44" s="337"/>
      <c r="D44" s="341">
        <v>113495.32</v>
      </c>
      <c r="E44" s="337"/>
      <c r="F44" s="336"/>
      <c r="G44" s="342">
        <v>161582.26999999999</v>
      </c>
      <c r="H44" s="342">
        <v>170207.49</v>
      </c>
      <c r="I44" s="336"/>
      <c r="J44" s="336"/>
      <c r="K44" s="338"/>
      <c r="L44" s="343">
        <v>31633.02</v>
      </c>
      <c r="M44" s="338"/>
      <c r="N44" s="338"/>
      <c r="O44" s="338"/>
      <c r="P44" s="336"/>
      <c r="Q44" s="336"/>
      <c r="R44" s="336"/>
      <c r="S44" s="342">
        <v>1682922.85</v>
      </c>
      <c r="T44" s="344">
        <v>374546.58</v>
      </c>
      <c r="U44" s="339"/>
      <c r="V44" s="339"/>
      <c r="W44" s="339"/>
      <c r="X44" s="344">
        <v>185907</v>
      </c>
      <c r="Y44" s="344">
        <v>690</v>
      </c>
      <c r="Z44" s="345">
        <v>322098</v>
      </c>
      <c r="AA44" s="340"/>
      <c r="AB44" s="340"/>
      <c r="AC44" s="345">
        <v>116802.09</v>
      </c>
      <c r="AD44" s="345">
        <v>26808.49</v>
      </c>
      <c r="AE44" s="340"/>
      <c r="AF44" s="340"/>
      <c r="AG44" s="340"/>
    </row>
    <row r="45" spans="1:33" x14ac:dyDescent="0.2">
      <c r="A45" s="336" t="s">
        <v>2845</v>
      </c>
      <c r="B45" s="341">
        <v>604353.87</v>
      </c>
      <c r="C45" s="337"/>
      <c r="D45" s="341">
        <v>116189.26</v>
      </c>
      <c r="E45" s="337"/>
      <c r="F45" s="336"/>
      <c r="G45" s="342">
        <v>334702.01</v>
      </c>
      <c r="H45" s="342">
        <v>69333.61</v>
      </c>
      <c r="I45" s="336"/>
      <c r="J45" s="336"/>
      <c r="K45" s="338"/>
      <c r="L45" s="343">
        <v>26250</v>
      </c>
      <c r="M45" s="338"/>
      <c r="N45" s="338"/>
      <c r="O45" s="338"/>
      <c r="P45" s="336"/>
      <c r="Q45" s="336"/>
      <c r="R45" s="342">
        <v>0.99</v>
      </c>
      <c r="S45" s="342">
        <v>1664645.88</v>
      </c>
      <c r="T45" s="344">
        <v>213973.22</v>
      </c>
      <c r="U45" s="339"/>
      <c r="V45" s="339"/>
      <c r="W45" s="339"/>
      <c r="X45" s="344">
        <v>132825</v>
      </c>
      <c r="Y45" s="344">
        <v>450</v>
      </c>
      <c r="Z45" s="345">
        <v>239249</v>
      </c>
      <c r="AA45" s="340"/>
      <c r="AB45" s="340"/>
      <c r="AC45" s="345">
        <v>49109.93</v>
      </c>
      <c r="AD45" s="345">
        <v>26239.75</v>
      </c>
      <c r="AE45" s="340"/>
      <c r="AF45" s="340"/>
      <c r="AG45" s="340"/>
    </row>
    <row r="46" spans="1:33" x14ac:dyDescent="0.2">
      <c r="A46" s="336" t="s">
        <v>2846</v>
      </c>
      <c r="B46" s="341">
        <v>323659.24</v>
      </c>
      <c r="C46" s="337"/>
      <c r="D46" s="341">
        <v>108375.63</v>
      </c>
      <c r="E46" s="337"/>
      <c r="F46" s="336"/>
      <c r="G46" s="342">
        <v>2907632.72</v>
      </c>
      <c r="H46" s="342">
        <v>241641.93</v>
      </c>
      <c r="I46" s="336"/>
      <c r="J46" s="336"/>
      <c r="K46" s="343">
        <v>0</v>
      </c>
      <c r="L46" s="343">
        <v>45542.98</v>
      </c>
      <c r="M46" s="343">
        <v>258000</v>
      </c>
      <c r="N46" s="338"/>
      <c r="O46" s="338"/>
      <c r="P46" s="336"/>
      <c r="Q46" s="336"/>
      <c r="R46" s="342">
        <v>154990</v>
      </c>
      <c r="S46" s="342">
        <v>349948.56</v>
      </c>
      <c r="T46" s="344">
        <v>415162.34</v>
      </c>
      <c r="U46" s="339"/>
      <c r="V46" s="344">
        <v>118.39</v>
      </c>
      <c r="W46" s="339"/>
      <c r="X46" s="344">
        <v>237831.8</v>
      </c>
      <c r="Y46" s="344">
        <v>660</v>
      </c>
      <c r="Z46" s="345">
        <v>389199.8</v>
      </c>
      <c r="AA46" s="340"/>
      <c r="AB46" s="340"/>
      <c r="AC46" s="345">
        <v>96281.24</v>
      </c>
      <c r="AD46" s="345">
        <v>66838.47</v>
      </c>
      <c r="AE46" s="340"/>
      <c r="AF46" s="340"/>
      <c r="AG46" s="345">
        <v>520</v>
      </c>
    </row>
    <row r="47" spans="1:33" x14ac:dyDescent="0.2">
      <c r="A47" s="336" t="s">
        <v>2847</v>
      </c>
      <c r="B47" s="341">
        <v>741714.21</v>
      </c>
      <c r="C47" s="337"/>
      <c r="D47" s="341">
        <v>56234.01</v>
      </c>
      <c r="E47" s="337"/>
      <c r="F47" s="336"/>
      <c r="G47" s="342">
        <v>462739.74</v>
      </c>
      <c r="H47" s="342">
        <v>71910.929999999993</v>
      </c>
      <c r="I47" s="336"/>
      <c r="J47" s="336"/>
      <c r="K47" s="343">
        <v>0</v>
      </c>
      <c r="L47" s="343">
        <v>27550</v>
      </c>
      <c r="M47" s="338"/>
      <c r="N47" s="338"/>
      <c r="O47" s="338"/>
      <c r="P47" s="336"/>
      <c r="Q47" s="336"/>
      <c r="R47" s="336"/>
      <c r="S47" s="342">
        <v>1610762.41</v>
      </c>
      <c r="T47" s="344">
        <v>310332.65000000002</v>
      </c>
      <c r="U47" s="339"/>
      <c r="V47" s="344">
        <v>40.770000000000003</v>
      </c>
      <c r="W47" s="339"/>
      <c r="X47" s="344">
        <v>170231</v>
      </c>
      <c r="Y47" s="339"/>
      <c r="Z47" s="345">
        <v>301172</v>
      </c>
      <c r="AA47" s="340"/>
      <c r="AB47" s="340"/>
      <c r="AC47" s="345">
        <v>53845.9</v>
      </c>
      <c r="AD47" s="345">
        <v>28486.92</v>
      </c>
      <c r="AE47" s="340"/>
      <c r="AF47" s="340"/>
      <c r="AG47" s="345">
        <v>520</v>
      </c>
    </row>
    <row r="48" spans="1:33" x14ac:dyDescent="0.2">
      <c r="A48" s="336" t="s">
        <v>2848</v>
      </c>
      <c r="B48" s="341">
        <v>719044.56</v>
      </c>
      <c r="C48" s="337"/>
      <c r="D48" s="341">
        <v>63917.48</v>
      </c>
      <c r="E48" s="337"/>
      <c r="F48" s="336"/>
      <c r="G48" s="342">
        <v>453165.42</v>
      </c>
      <c r="H48" s="342">
        <v>65011.55</v>
      </c>
      <c r="I48" s="336"/>
      <c r="J48" s="336"/>
      <c r="K48" s="338"/>
      <c r="L48" s="343">
        <v>33371</v>
      </c>
      <c r="M48" s="338"/>
      <c r="N48" s="338"/>
      <c r="O48" s="338"/>
      <c r="P48" s="336"/>
      <c r="Q48" s="336"/>
      <c r="R48" s="336"/>
      <c r="S48" s="342">
        <v>2707380.46</v>
      </c>
      <c r="T48" s="344">
        <v>293886.89</v>
      </c>
      <c r="U48" s="339"/>
      <c r="V48" s="339"/>
      <c r="W48" s="339"/>
      <c r="X48" s="344">
        <v>195412</v>
      </c>
      <c r="Y48" s="344">
        <v>1920</v>
      </c>
      <c r="Z48" s="345">
        <v>312822</v>
      </c>
      <c r="AA48" s="340"/>
      <c r="AB48" s="340"/>
      <c r="AC48" s="345">
        <v>86559.96</v>
      </c>
      <c r="AD48" s="345">
        <v>34658.959999999999</v>
      </c>
      <c r="AE48" s="340"/>
      <c r="AF48" s="340"/>
      <c r="AG48" s="345">
        <v>520</v>
      </c>
    </row>
    <row r="49" spans="1:33" x14ac:dyDescent="0.2">
      <c r="A49" s="336" t="s">
        <v>2921</v>
      </c>
      <c r="B49" s="341">
        <v>419851.88</v>
      </c>
      <c r="C49" s="337"/>
      <c r="D49" s="341">
        <v>16417.78</v>
      </c>
      <c r="E49" s="337"/>
      <c r="F49" s="336"/>
      <c r="G49" s="342">
        <v>458485.47</v>
      </c>
      <c r="H49" s="342">
        <v>147040.13</v>
      </c>
      <c r="I49" s="336"/>
      <c r="J49" s="336"/>
      <c r="K49" s="338"/>
      <c r="L49" s="343">
        <v>20190.93</v>
      </c>
      <c r="M49" s="338"/>
      <c r="N49" s="338"/>
      <c r="O49" s="338"/>
      <c r="P49" s="336"/>
      <c r="Q49" s="336"/>
      <c r="R49" s="336"/>
      <c r="S49" s="342">
        <v>2321309.19</v>
      </c>
      <c r="T49" s="344">
        <v>119749.82</v>
      </c>
      <c r="U49" s="339"/>
      <c r="V49" s="339"/>
      <c r="W49" s="339"/>
      <c r="X49" s="344">
        <v>86751</v>
      </c>
      <c r="Y49" s="344">
        <v>390</v>
      </c>
      <c r="Z49" s="345">
        <v>124091</v>
      </c>
      <c r="AA49" s="340"/>
      <c r="AB49" s="340"/>
      <c r="AC49" s="345">
        <v>41116.400000000001</v>
      </c>
      <c r="AD49" s="345">
        <v>31898.04</v>
      </c>
      <c r="AE49" s="340"/>
      <c r="AF49" s="340"/>
      <c r="AG49" s="345">
        <v>260</v>
      </c>
    </row>
    <row r="50" spans="1:33" x14ac:dyDescent="0.2">
      <c r="A50" s="336" t="s">
        <v>2931</v>
      </c>
      <c r="B50" s="341">
        <v>579572.31999999995</v>
      </c>
      <c r="C50" s="337"/>
      <c r="D50" s="341">
        <v>60164.87</v>
      </c>
      <c r="E50" s="337"/>
      <c r="F50" s="336"/>
      <c r="G50" s="342">
        <v>1313115.74</v>
      </c>
      <c r="H50" s="342">
        <v>165636.94</v>
      </c>
      <c r="I50" s="336"/>
      <c r="J50" s="336"/>
      <c r="K50" s="338"/>
      <c r="L50" s="343">
        <v>34499.79</v>
      </c>
      <c r="M50" s="338"/>
      <c r="N50" s="338"/>
      <c r="O50" s="338"/>
      <c r="P50" s="336"/>
      <c r="Q50" s="336"/>
      <c r="R50" s="342">
        <v>317.81</v>
      </c>
      <c r="S50" s="342">
        <v>991778.49</v>
      </c>
      <c r="T50" s="344">
        <v>197208.59</v>
      </c>
      <c r="U50" s="339"/>
      <c r="V50" s="339"/>
      <c r="W50" s="339"/>
      <c r="X50" s="344">
        <v>98340</v>
      </c>
      <c r="Y50" s="339"/>
      <c r="Z50" s="345">
        <v>188237</v>
      </c>
      <c r="AA50" s="340"/>
      <c r="AB50" s="340"/>
      <c r="AC50" s="345">
        <v>75263.320000000007</v>
      </c>
      <c r="AD50" s="345">
        <v>26378.63</v>
      </c>
      <c r="AE50" s="340"/>
      <c r="AF50" s="340"/>
      <c r="AG50" s="345">
        <v>520</v>
      </c>
    </row>
    <row r="51" spans="1:33" x14ac:dyDescent="0.2">
      <c r="A51" s="336" t="s">
        <v>2932</v>
      </c>
      <c r="B51" s="341">
        <v>353998.56</v>
      </c>
      <c r="C51" s="337"/>
      <c r="D51" s="341">
        <v>97106.97</v>
      </c>
      <c r="E51" s="337"/>
      <c r="F51" s="336"/>
      <c r="G51" s="342">
        <v>2712870.81</v>
      </c>
      <c r="H51" s="342">
        <v>69243.850000000006</v>
      </c>
      <c r="I51" s="336"/>
      <c r="J51" s="336"/>
      <c r="K51" s="338"/>
      <c r="L51" s="343">
        <v>22048.93</v>
      </c>
      <c r="M51" s="338"/>
      <c r="N51" s="338"/>
      <c r="O51" s="338"/>
      <c r="P51" s="336"/>
      <c r="Q51" s="336"/>
      <c r="R51" s="342">
        <v>-176</v>
      </c>
      <c r="S51" s="342">
        <v>667821.93000000005</v>
      </c>
      <c r="T51" s="344">
        <v>128104.2</v>
      </c>
      <c r="U51" s="339"/>
      <c r="V51" s="339"/>
      <c r="W51" s="339"/>
      <c r="X51" s="344">
        <v>226150.8</v>
      </c>
      <c r="Y51" s="339"/>
      <c r="Z51" s="345">
        <v>244470.8</v>
      </c>
      <c r="AA51" s="340"/>
      <c r="AB51" s="340"/>
      <c r="AC51" s="345">
        <v>24250.65</v>
      </c>
      <c r="AD51" s="345">
        <v>33808.660000000003</v>
      </c>
      <c r="AE51" s="340"/>
      <c r="AF51" s="340"/>
      <c r="AG51" s="340"/>
    </row>
    <row r="52" spans="1:33" x14ac:dyDescent="0.2">
      <c r="A52" s="336" t="s">
        <v>2849</v>
      </c>
      <c r="B52" s="341">
        <v>449841.04</v>
      </c>
      <c r="C52" s="337"/>
      <c r="D52" s="341">
        <v>21494.23</v>
      </c>
      <c r="E52" s="337"/>
      <c r="F52" s="336"/>
      <c r="G52" s="342">
        <v>760265.71</v>
      </c>
      <c r="H52" s="342">
        <v>198796.83</v>
      </c>
      <c r="I52" s="336"/>
      <c r="J52" s="336"/>
      <c r="K52" s="343">
        <v>11000</v>
      </c>
      <c r="L52" s="343">
        <v>15455.01</v>
      </c>
      <c r="M52" s="338"/>
      <c r="N52" s="343">
        <v>2388</v>
      </c>
      <c r="O52" s="338"/>
      <c r="P52" s="336"/>
      <c r="Q52" s="336"/>
      <c r="R52" s="336"/>
      <c r="S52" s="342">
        <v>2139773.89</v>
      </c>
      <c r="T52" s="344">
        <v>20345.78</v>
      </c>
      <c r="U52" s="339"/>
      <c r="V52" s="339"/>
      <c r="W52" s="339"/>
      <c r="X52" s="344">
        <v>124467</v>
      </c>
      <c r="Y52" s="339"/>
      <c r="Z52" s="345">
        <v>124467</v>
      </c>
      <c r="AA52" s="340"/>
      <c r="AB52" s="340"/>
      <c r="AC52" s="345">
        <v>48025.02</v>
      </c>
      <c r="AD52" s="345">
        <v>39629.269999999997</v>
      </c>
      <c r="AE52" s="345">
        <v>249</v>
      </c>
      <c r="AF52" s="340"/>
      <c r="AG52" s="340"/>
    </row>
    <row r="53" spans="1:33" x14ac:dyDescent="0.2">
      <c r="A53" s="336" t="s">
        <v>2850</v>
      </c>
      <c r="B53" s="341">
        <v>342791.45</v>
      </c>
      <c r="C53" s="337"/>
      <c r="D53" s="341">
        <v>11342</v>
      </c>
      <c r="E53" s="337"/>
      <c r="F53" s="336"/>
      <c r="G53" s="342">
        <v>373031.78</v>
      </c>
      <c r="H53" s="342">
        <v>96141.27</v>
      </c>
      <c r="I53" s="336"/>
      <c r="J53" s="336"/>
      <c r="K53" s="343">
        <v>6500</v>
      </c>
      <c r="L53" s="343">
        <v>13860.56</v>
      </c>
      <c r="M53" s="338"/>
      <c r="N53" s="343">
        <v>972</v>
      </c>
      <c r="O53" s="338"/>
      <c r="P53" s="336"/>
      <c r="Q53" s="336"/>
      <c r="R53" s="336"/>
      <c r="S53" s="342">
        <v>293207.49</v>
      </c>
      <c r="T53" s="344">
        <v>33381.910000000003</v>
      </c>
      <c r="U53" s="339"/>
      <c r="V53" s="339"/>
      <c r="W53" s="339"/>
      <c r="X53" s="344">
        <v>87066</v>
      </c>
      <c r="Y53" s="339"/>
      <c r="Z53" s="345">
        <v>87066</v>
      </c>
      <c r="AA53" s="340"/>
      <c r="AB53" s="340"/>
      <c r="AC53" s="345">
        <v>51740.08</v>
      </c>
      <c r="AD53" s="345">
        <v>17493.37</v>
      </c>
      <c r="AE53" s="345">
        <v>1818</v>
      </c>
      <c r="AF53" s="340"/>
      <c r="AG53" s="345">
        <v>30000</v>
      </c>
    </row>
    <row r="54" spans="1:33" x14ac:dyDescent="0.2">
      <c r="A54" s="336" t="s">
        <v>2851</v>
      </c>
      <c r="B54" s="341">
        <v>150646.46</v>
      </c>
      <c r="C54" s="337"/>
      <c r="D54" s="341">
        <v>37461.78</v>
      </c>
      <c r="E54" s="337"/>
      <c r="F54" s="336"/>
      <c r="G54" s="342">
        <v>776741.88</v>
      </c>
      <c r="H54" s="342">
        <v>131717.82</v>
      </c>
      <c r="I54" s="336"/>
      <c r="J54" s="336"/>
      <c r="K54" s="343">
        <v>3112</v>
      </c>
      <c r="L54" s="343">
        <v>47964</v>
      </c>
      <c r="M54" s="338"/>
      <c r="N54" s="343">
        <v>9095</v>
      </c>
      <c r="O54" s="338"/>
      <c r="P54" s="336"/>
      <c r="Q54" s="336"/>
      <c r="R54" s="342">
        <v>-151.01</v>
      </c>
      <c r="S54" s="342">
        <v>1946315.03</v>
      </c>
      <c r="T54" s="344">
        <v>42879.48</v>
      </c>
      <c r="U54" s="339"/>
      <c r="V54" s="339"/>
      <c r="W54" s="339"/>
      <c r="X54" s="344">
        <v>158914</v>
      </c>
      <c r="Y54" s="339"/>
      <c r="Z54" s="345">
        <v>219594</v>
      </c>
      <c r="AA54" s="340"/>
      <c r="AB54" s="340"/>
      <c r="AC54" s="345">
        <v>77510.09</v>
      </c>
      <c r="AD54" s="345">
        <v>37068.400000000001</v>
      </c>
      <c r="AE54" s="345">
        <v>5377</v>
      </c>
      <c r="AF54" s="340"/>
      <c r="AG54" s="340"/>
    </row>
    <row r="55" spans="1:33" ht="15" customHeight="1" x14ac:dyDescent="0.2">
      <c r="A55" s="336" t="s">
        <v>2852</v>
      </c>
      <c r="B55" s="341">
        <v>653953.88</v>
      </c>
      <c r="C55" s="337"/>
      <c r="D55" s="341">
        <v>92730.53</v>
      </c>
      <c r="E55" s="337"/>
      <c r="F55" s="336"/>
      <c r="G55" s="342">
        <v>815388.38</v>
      </c>
      <c r="H55" s="342">
        <v>283159.86</v>
      </c>
      <c r="I55" s="336"/>
      <c r="J55" s="336"/>
      <c r="K55" s="343">
        <v>24600</v>
      </c>
      <c r="L55" s="343">
        <v>52777.94</v>
      </c>
      <c r="M55" s="338"/>
      <c r="N55" s="343">
        <v>6227</v>
      </c>
      <c r="O55" s="338"/>
      <c r="P55" s="336"/>
      <c r="Q55" s="336"/>
      <c r="R55" s="336"/>
      <c r="S55" s="342">
        <v>2217512.62</v>
      </c>
      <c r="T55" s="344">
        <v>83649.8</v>
      </c>
      <c r="U55" s="339"/>
      <c r="V55" s="339"/>
      <c r="W55" s="339"/>
      <c r="X55" s="344">
        <v>266684</v>
      </c>
      <c r="Y55" s="339"/>
      <c r="Z55" s="345">
        <v>289364</v>
      </c>
      <c r="AA55" s="340"/>
      <c r="AB55" s="340"/>
      <c r="AC55" s="345">
        <v>114452.64</v>
      </c>
      <c r="AD55" s="345">
        <v>32454.45</v>
      </c>
      <c r="AE55" s="345">
        <v>50</v>
      </c>
      <c r="AF55" s="340"/>
      <c r="AG55" s="340"/>
    </row>
    <row r="56" spans="1:33" x14ac:dyDescent="0.2">
      <c r="A56" s="336" t="s">
        <v>2853</v>
      </c>
      <c r="B56" s="341">
        <v>373709.82</v>
      </c>
      <c r="C56" s="337"/>
      <c r="D56" s="341">
        <v>62137.42</v>
      </c>
      <c r="E56" s="337"/>
      <c r="F56" s="336"/>
      <c r="G56" s="342">
        <v>688650.66</v>
      </c>
      <c r="H56" s="342">
        <v>157688.31</v>
      </c>
      <c r="I56" s="336"/>
      <c r="J56" s="336"/>
      <c r="K56" s="343">
        <v>30410</v>
      </c>
      <c r="L56" s="343">
        <v>36422.75</v>
      </c>
      <c r="M56" s="338"/>
      <c r="N56" s="343">
        <v>7665</v>
      </c>
      <c r="O56" s="338"/>
      <c r="P56" s="336"/>
      <c r="Q56" s="336"/>
      <c r="R56" s="342">
        <v>-95.71</v>
      </c>
      <c r="S56" s="342">
        <v>1921030.3</v>
      </c>
      <c r="T56" s="344">
        <v>48687</v>
      </c>
      <c r="U56" s="339"/>
      <c r="V56" s="339"/>
      <c r="W56" s="339"/>
      <c r="X56" s="344">
        <v>190705</v>
      </c>
      <c r="Y56" s="339"/>
      <c r="Z56" s="345">
        <v>263245</v>
      </c>
      <c r="AA56" s="340"/>
      <c r="AB56" s="340"/>
      <c r="AC56" s="345">
        <v>160886.07999999999</v>
      </c>
      <c r="AD56" s="345">
        <v>41843.81</v>
      </c>
      <c r="AE56" s="345">
        <v>876</v>
      </c>
      <c r="AF56" s="340"/>
      <c r="AG56" s="340"/>
    </row>
    <row r="57" spans="1:33" x14ac:dyDescent="0.2">
      <c r="A57" s="336" t="s">
        <v>2854</v>
      </c>
      <c r="B57" s="341">
        <v>201780.54</v>
      </c>
      <c r="C57" s="337"/>
      <c r="D57" s="341">
        <v>46739.360000000001</v>
      </c>
      <c r="E57" s="337"/>
      <c r="F57" s="336"/>
      <c r="G57" s="342">
        <v>624195.93999999994</v>
      </c>
      <c r="H57" s="342">
        <v>129321.63</v>
      </c>
      <c r="I57" s="336"/>
      <c r="J57" s="336"/>
      <c r="K57" s="343">
        <v>12351</v>
      </c>
      <c r="L57" s="343">
        <v>20360</v>
      </c>
      <c r="M57" s="338"/>
      <c r="N57" s="343">
        <v>1218</v>
      </c>
      <c r="O57" s="338"/>
      <c r="P57" s="336"/>
      <c r="Q57" s="336"/>
      <c r="R57" s="342">
        <v>412.88</v>
      </c>
      <c r="S57" s="342">
        <v>1915444.77</v>
      </c>
      <c r="T57" s="344">
        <v>40179.65</v>
      </c>
      <c r="U57" s="344">
        <v>-43.84</v>
      </c>
      <c r="V57" s="339"/>
      <c r="W57" s="339"/>
      <c r="X57" s="344">
        <v>166530</v>
      </c>
      <c r="Y57" s="339"/>
      <c r="Z57" s="345">
        <v>245306</v>
      </c>
      <c r="AA57" s="340"/>
      <c r="AB57" s="340"/>
      <c r="AC57" s="345">
        <v>71626.67</v>
      </c>
      <c r="AD57" s="345">
        <v>36788.18</v>
      </c>
      <c r="AE57" s="345">
        <v>3144.5</v>
      </c>
      <c r="AF57" s="340"/>
      <c r="AG57" s="340"/>
    </row>
    <row r="58" spans="1:33" x14ac:dyDescent="0.2">
      <c r="A58" s="336" t="s">
        <v>2855</v>
      </c>
      <c r="B58" s="341">
        <v>170933.41</v>
      </c>
      <c r="C58" s="337"/>
      <c r="D58" s="341">
        <v>21535.24</v>
      </c>
      <c r="E58" s="337"/>
      <c r="F58" s="336"/>
      <c r="G58" s="342">
        <v>608423.31000000006</v>
      </c>
      <c r="H58" s="342">
        <v>103940.5</v>
      </c>
      <c r="I58" s="336"/>
      <c r="J58" s="336"/>
      <c r="K58" s="343">
        <v>8800</v>
      </c>
      <c r="L58" s="343">
        <v>18260</v>
      </c>
      <c r="M58" s="338"/>
      <c r="N58" s="343">
        <v>1809</v>
      </c>
      <c r="O58" s="338"/>
      <c r="P58" s="336"/>
      <c r="Q58" s="336"/>
      <c r="R58" s="336"/>
      <c r="S58" s="342">
        <v>1650781.62</v>
      </c>
      <c r="T58" s="344">
        <v>35262.82</v>
      </c>
      <c r="U58" s="339"/>
      <c r="V58" s="339"/>
      <c r="W58" s="339"/>
      <c r="X58" s="339"/>
      <c r="Y58" s="339"/>
      <c r="Z58" s="345">
        <v>83480</v>
      </c>
      <c r="AA58" s="340"/>
      <c r="AB58" s="340"/>
      <c r="AC58" s="345">
        <v>76422.02</v>
      </c>
      <c r="AD58" s="345">
        <v>33483.89</v>
      </c>
      <c r="AE58" s="345">
        <v>508</v>
      </c>
      <c r="AF58" s="340"/>
      <c r="AG58" s="340"/>
    </row>
    <row r="59" spans="1:33" x14ac:dyDescent="0.2">
      <c r="A59" s="336" t="s">
        <v>2856</v>
      </c>
      <c r="B59" s="341">
        <v>218765.38</v>
      </c>
      <c r="C59" s="337"/>
      <c r="D59" s="341">
        <v>51837.8</v>
      </c>
      <c r="E59" s="337"/>
      <c r="F59" s="336"/>
      <c r="G59" s="342">
        <v>816569.43</v>
      </c>
      <c r="H59" s="342">
        <v>87942.06</v>
      </c>
      <c r="I59" s="336"/>
      <c r="J59" s="336"/>
      <c r="K59" s="343">
        <v>864</v>
      </c>
      <c r="L59" s="343">
        <v>31716.05</v>
      </c>
      <c r="M59" s="338"/>
      <c r="N59" s="343">
        <v>2102</v>
      </c>
      <c r="O59" s="338"/>
      <c r="P59" s="336"/>
      <c r="Q59" s="336"/>
      <c r="R59" s="336"/>
      <c r="S59" s="342">
        <v>2032099.69</v>
      </c>
      <c r="T59" s="344">
        <v>48799.25</v>
      </c>
      <c r="U59" s="339"/>
      <c r="V59" s="339"/>
      <c r="W59" s="339"/>
      <c r="X59" s="344">
        <v>121526.2</v>
      </c>
      <c r="Y59" s="339"/>
      <c r="Z59" s="345">
        <v>199808.2</v>
      </c>
      <c r="AA59" s="340"/>
      <c r="AB59" s="340"/>
      <c r="AC59" s="345">
        <v>75026.55</v>
      </c>
      <c r="AD59" s="345">
        <v>34950.74</v>
      </c>
      <c r="AE59" s="345">
        <v>2571</v>
      </c>
      <c r="AF59" s="340"/>
      <c r="AG59" s="340"/>
    </row>
    <row r="60" spans="1:33" x14ac:dyDescent="0.2">
      <c r="A60" s="336" t="s">
        <v>2857</v>
      </c>
      <c r="B60" s="341">
        <v>112507.28</v>
      </c>
      <c r="C60" s="337"/>
      <c r="D60" s="341">
        <v>45000</v>
      </c>
      <c r="E60" s="337"/>
      <c r="F60" s="336"/>
      <c r="G60" s="342">
        <v>1437262.82</v>
      </c>
      <c r="H60" s="342">
        <v>107349.62</v>
      </c>
      <c r="I60" s="336"/>
      <c r="J60" s="336"/>
      <c r="K60" s="343">
        <v>27890</v>
      </c>
      <c r="L60" s="343">
        <v>53686</v>
      </c>
      <c r="M60" s="338"/>
      <c r="N60" s="343">
        <v>7008</v>
      </c>
      <c r="O60" s="338"/>
      <c r="P60" s="336"/>
      <c r="Q60" s="336"/>
      <c r="R60" s="342">
        <v>439</v>
      </c>
      <c r="S60" s="342">
        <v>1174038.5</v>
      </c>
      <c r="T60" s="344">
        <v>114116.96</v>
      </c>
      <c r="U60" s="339"/>
      <c r="V60" s="339"/>
      <c r="W60" s="339"/>
      <c r="X60" s="344">
        <v>207249</v>
      </c>
      <c r="Y60" s="339"/>
      <c r="Z60" s="345">
        <v>259249</v>
      </c>
      <c r="AA60" s="340"/>
      <c r="AB60" s="340"/>
      <c r="AC60" s="345">
        <v>177348.2</v>
      </c>
      <c r="AD60" s="345">
        <v>28346.51</v>
      </c>
      <c r="AE60" s="345">
        <v>7283.5</v>
      </c>
      <c r="AF60" s="340"/>
      <c r="AG60" s="340"/>
    </row>
    <row r="61" spans="1:33" x14ac:dyDescent="0.2">
      <c r="A61" s="336" t="s">
        <v>2858</v>
      </c>
      <c r="B61" s="341">
        <v>749412.81</v>
      </c>
      <c r="C61" s="337"/>
      <c r="D61" s="341">
        <v>93979.14</v>
      </c>
      <c r="E61" s="337"/>
      <c r="F61" s="336"/>
      <c r="G61" s="342">
        <v>878000.93</v>
      </c>
      <c r="H61" s="342">
        <v>437531.47</v>
      </c>
      <c r="I61" s="336"/>
      <c r="J61" s="336"/>
      <c r="K61" s="343">
        <v>14400</v>
      </c>
      <c r="L61" s="343">
        <v>60047.48</v>
      </c>
      <c r="M61" s="338"/>
      <c r="N61" s="343">
        <v>9140</v>
      </c>
      <c r="O61" s="338"/>
      <c r="P61" s="336"/>
      <c r="Q61" s="336"/>
      <c r="R61" s="336"/>
      <c r="S61" s="342">
        <v>3795531.45</v>
      </c>
      <c r="T61" s="344">
        <v>113724.07</v>
      </c>
      <c r="U61" s="339"/>
      <c r="V61" s="339"/>
      <c r="W61" s="339"/>
      <c r="X61" s="344">
        <v>104717</v>
      </c>
      <c r="Y61" s="339"/>
      <c r="Z61" s="345">
        <v>241223</v>
      </c>
      <c r="AA61" s="340"/>
      <c r="AB61" s="340"/>
      <c r="AC61" s="345">
        <v>164693.21</v>
      </c>
      <c r="AD61" s="345">
        <v>56903.57</v>
      </c>
      <c r="AE61" s="340"/>
      <c r="AF61" s="340"/>
      <c r="AG61" s="340"/>
    </row>
    <row r="62" spans="1:33" x14ac:dyDescent="0.2">
      <c r="A62" s="336" t="s">
        <v>2859</v>
      </c>
      <c r="B62" s="341">
        <v>150109.44</v>
      </c>
      <c r="C62" s="337"/>
      <c r="D62" s="341">
        <v>50560</v>
      </c>
      <c r="E62" s="337"/>
      <c r="F62" s="336"/>
      <c r="G62" s="342">
        <v>430379.64</v>
      </c>
      <c r="H62" s="342">
        <v>152541.23000000001</v>
      </c>
      <c r="I62" s="336"/>
      <c r="J62" s="336"/>
      <c r="K62" s="343">
        <v>6400</v>
      </c>
      <c r="L62" s="343">
        <v>40341</v>
      </c>
      <c r="M62" s="338"/>
      <c r="N62" s="343">
        <v>4532</v>
      </c>
      <c r="O62" s="338"/>
      <c r="P62" s="336"/>
      <c r="Q62" s="336"/>
      <c r="R62" s="336"/>
      <c r="S62" s="342">
        <v>1606269.64</v>
      </c>
      <c r="T62" s="344">
        <v>84811.85</v>
      </c>
      <c r="U62" s="339"/>
      <c r="V62" s="339"/>
      <c r="W62" s="339"/>
      <c r="X62" s="344">
        <v>143689</v>
      </c>
      <c r="Y62" s="344">
        <v>30000</v>
      </c>
      <c r="Z62" s="345">
        <v>203460.84</v>
      </c>
      <c r="AA62" s="340"/>
      <c r="AB62" s="340"/>
      <c r="AC62" s="345">
        <v>140102.60999999999</v>
      </c>
      <c r="AD62" s="345">
        <v>36820.68</v>
      </c>
      <c r="AE62" s="340"/>
      <c r="AF62" s="340"/>
      <c r="AG62" s="340"/>
    </row>
    <row r="63" spans="1:33" x14ac:dyDescent="0.2">
      <c r="A63" s="336" t="s">
        <v>2860</v>
      </c>
      <c r="B63" s="341">
        <v>91355.59</v>
      </c>
      <c r="C63" s="337"/>
      <c r="D63" s="341">
        <v>20701.330000000002</v>
      </c>
      <c r="E63" s="337"/>
      <c r="F63" s="336"/>
      <c r="G63" s="342">
        <v>484425.4</v>
      </c>
      <c r="H63" s="342">
        <v>146228</v>
      </c>
      <c r="I63" s="336"/>
      <c r="J63" s="336"/>
      <c r="K63" s="343">
        <v>12000</v>
      </c>
      <c r="L63" s="343">
        <v>36279.99</v>
      </c>
      <c r="M63" s="338"/>
      <c r="N63" s="343">
        <v>11152.24</v>
      </c>
      <c r="O63" s="338"/>
      <c r="P63" s="336"/>
      <c r="Q63" s="336"/>
      <c r="R63" s="342">
        <v>-6600</v>
      </c>
      <c r="S63" s="342">
        <v>2640334.33</v>
      </c>
      <c r="T63" s="344">
        <v>57916.4</v>
      </c>
      <c r="U63" s="339"/>
      <c r="V63" s="339"/>
      <c r="W63" s="339"/>
      <c r="X63" s="344">
        <v>180486</v>
      </c>
      <c r="Y63" s="339"/>
      <c r="Z63" s="345">
        <v>180486</v>
      </c>
      <c r="AA63" s="340"/>
      <c r="AB63" s="340"/>
      <c r="AC63" s="345">
        <v>120193.60000000001</v>
      </c>
      <c r="AD63" s="345">
        <v>20900.47</v>
      </c>
      <c r="AE63" s="345">
        <v>2060</v>
      </c>
      <c r="AF63" s="340"/>
      <c r="AG63" s="340"/>
    </row>
    <row r="64" spans="1:33" x14ac:dyDescent="0.2">
      <c r="A64" s="336" t="s">
        <v>2922</v>
      </c>
      <c r="B64" s="341">
        <v>199853.56</v>
      </c>
      <c r="C64" s="337"/>
      <c r="D64" s="341">
        <v>14063.84</v>
      </c>
      <c r="E64" s="337"/>
      <c r="F64" s="336"/>
      <c r="G64" s="342">
        <v>1485627.11</v>
      </c>
      <c r="H64" s="342">
        <v>94066.38</v>
      </c>
      <c r="I64" s="336"/>
      <c r="J64" s="336"/>
      <c r="K64" s="343">
        <v>7500</v>
      </c>
      <c r="L64" s="343">
        <v>27319.9</v>
      </c>
      <c r="M64" s="338"/>
      <c r="N64" s="343">
        <v>2288</v>
      </c>
      <c r="O64" s="338"/>
      <c r="P64" s="336"/>
      <c r="Q64" s="336"/>
      <c r="R64" s="336"/>
      <c r="S64" s="342">
        <v>2029021.21</v>
      </c>
      <c r="T64" s="344">
        <v>35163.25</v>
      </c>
      <c r="U64" s="339"/>
      <c r="V64" s="339"/>
      <c r="W64" s="339"/>
      <c r="X64" s="344">
        <v>111804</v>
      </c>
      <c r="Y64" s="339"/>
      <c r="Z64" s="345">
        <v>154317.51999999999</v>
      </c>
      <c r="AA64" s="340"/>
      <c r="AB64" s="340"/>
      <c r="AC64" s="345">
        <v>72076.929999999993</v>
      </c>
      <c r="AD64" s="345">
        <v>43120.480000000003</v>
      </c>
      <c r="AE64" s="345">
        <v>2992</v>
      </c>
      <c r="AF64" s="340"/>
      <c r="AG64" s="340"/>
    </row>
    <row r="65" spans="1:33" x14ac:dyDescent="0.2">
      <c r="A65" s="336" t="s">
        <v>2861</v>
      </c>
      <c r="B65" s="341">
        <v>447588.78</v>
      </c>
      <c r="C65" s="337"/>
      <c r="D65" s="341">
        <v>36992.74</v>
      </c>
      <c r="E65" s="337"/>
      <c r="F65" s="336"/>
      <c r="G65" s="342">
        <v>2276805.36</v>
      </c>
      <c r="H65" s="342">
        <v>17028</v>
      </c>
      <c r="I65" s="336"/>
      <c r="J65" s="336"/>
      <c r="K65" s="343">
        <v>13210</v>
      </c>
      <c r="L65" s="343">
        <v>26150</v>
      </c>
      <c r="M65" s="338"/>
      <c r="N65" s="338"/>
      <c r="O65" s="338"/>
      <c r="P65" s="336"/>
      <c r="Q65" s="336"/>
      <c r="R65" s="336"/>
      <c r="S65" s="342">
        <v>849648.43</v>
      </c>
      <c r="T65" s="344">
        <v>106549.21</v>
      </c>
      <c r="U65" s="339"/>
      <c r="V65" s="339"/>
      <c r="W65" s="339"/>
      <c r="X65" s="344">
        <v>249719</v>
      </c>
      <c r="Y65" s="344">
        <v>1500</v>
      </c>
      <c r="Z65" s="345">
        <v>281675</v>
      </c>
      <c r="AA65" s="340"/>
      <c r="AB65" s="340"/>
      <c r="AC65" s="345">
        <v>68420.88</v>
      </c>
      <c r="AD65" s="345">
        <v>23782.98</v>
      </c>
      <c r="AE65" s="340"/>
      <c r="AF65" s="340"/>
      <c r="AG65" s="340"/>
    </row>
    <row r="66" spans="1:33" x14ac:dyDescent="0.2">
      <c r="A66" s="336" t="s">
        <v>2862</v>
      </c>
      <c r="B66" s="341">
        <v>585211.46</v>
      </c>
      <c r="C66" s="337"/>
      <c r="D66" s="341">
        <v>14952.89</v>
      </c>
      <c r="E66" s="337"/>
      <c r="F66" s="336"/>
      <c r="G66" s="342">
        <v>508066.9</v>
      </c>
      <c r="H66" s="342">
        <v>20830.55</v>
      </c>
      <c r="I66" s="336"/>
      <c r="J66" s="336"/>
      <c r="K66" s="338"/>
      <c r="L66" s="338"/>
      <c r="M66" s="338"/>
      <c r="N66" s="343">
        <v>0</v>
      </c>
      <c r="O66" s="338"/>
      <c r="P66" s="336"/>
      <c r="Q66" s="336"/>
      <c r="R66" s="342">
        <v>-66167.69</v>
      </c>
      <c r="S66" s="342">
        <v>236925.61</v>
      </c>
      <c r="T66" s="344">
        <v>49128.38</v>
      </c>
      <c r="U66" s="339"/>
      <c r="V66" s="339"/>
      <c r="W66" s="339"/>
      <c r="X66" s="344">
        <v>220422</v>
      </c>
      <c r="Y66" s="344">
        <v>1500</v>
      </c>
      <c r="Z66" s="345">
        <v>221922</v>
      </c>
      <c r="AA66" s="340"/>
      <c r="AB66" s="340"/>
      <c r="AC66" s="345">
        <v>37976.050000000003</v>
      </c>
      <c r="AD66" s="345">
        <v>45908.62</v>
      </c>
      <c r="AE66" s="340"/>
      <c r="AF66" s="340"/>
      <c r="AG66" s="340"/>
    </row>
    <row r="67" spans="1:33" x14ac:dyDescent="0.2">
      <c r="A67" s="336" t="s">
        <v>2863</v>
      </c>
      <c r="B67" s="341">
        <v>428249.81</v>
      </c>
      <c r="C67" s="337"/>
      <c r="D67" s="341">
        <v>83965.08</v>
      </c>
      <c r="E67" s="337"/>
      <c r="F67" s="336"/>
      <c r="G67" s="342">
        <v>554577</v>
      </c>
      <c r="H67" s="342">
        <v>22479.97</v>
      </c>
      <c r="I67" s="336"/>
      <c r="J67" s="336"/>
      <c r="K67" s="343">
        <v>12217</v>
      </c>
      <c r="L67" s="343">
        <v>28257.97</v>
      </c>
      <c r="M67" s="338"/>
      <c r="N67" s="343">
        <v>0</v>
      </c>
      <c r="O67" s="338"/>
      <c r="P67" s="336"/>
      <c r="Q67" s="336"/>
      <c r="R67" s="342">
        <v>-35695.760000000002</v>
      </c>
      <c r="S67" s="342">
        <v>1982889.72</v>
      </c>
      <c r="T67" s="344">
        <v>90217.55</v>
      </c>
      <c r="U67" s="339"/>
      <c r="V67" s="339"/>
      <c r="W67" s="339"/>
      <c r="X67" s="344">
        <v>213933</v>
      </c>
      <c r="Y67" s="344">
        <v>1500</v>
      </c>
      <c r="Z67" s="345">
        <v>245295</v>
      </c>
      <c r="AA67" s="340"/>
      <c r="AB67" s="340"/>
      <c r="AC67" s="345">
        <v>90286.56</v>
      </c>
      <c r="AD67" s="345">
        <v>29787.52</v>
      </c>
      <c r="AE67" s="340"/>
      <c r="AF67" s="340"/>
      <c r="AG67" s="340"/>
    </row>
    <row r="68" spans="1:33" x14ac:dyDescent="0.2">
      <c r="A68" s="336" t="s">
        <v>2864</v>
      </c>
      <c r="B68" s="341">
        <v>234149.95</v>
      </c>
      <c r="C68" s="337"/>
      <c r="D68" s="341">
        <v>63891.25</v>
      </c>
      <c r="E68" s="337"/>
      <c r="F68" s="336"/>
      <c r="G68" s="342">
        <v>679676.8</v>
      </c>
      <c r="H68" s="342">
        <v>35648.720000000001</v>
      </c>
      <c r="I68" s="336"/>
      <c r="J68" s="336"/>
      <c r="K68" s="343">
        <v>11737</v>
      </c>
      <c r="L68" s="343">
        <v>20825.86</v>
      </c>
      <c r="M68" s="338"/>
      <c r="N68" s="343">
        <v>0</v>
      </c>
      <c r="O68" s="338"/>
      <c r="P68" s="336"/>
      <c r="Q68" s="336"/>
      <c r="R68" s="342">
        <v>-20500</v>
      </c>
      <c r="S68" s="342">
        <v>2283492.7400000002</v>
      </c>
      <c r="T68" s="344">
        <v>107467.61</v>
      </c>
      <c r="U68" s="339"/>
      <c r="V68" s="339"/>
      <c r="W68" s="339"/>
      <c r="X68" s="344">
        <v>211910</v>
      </c>
      <c r="Y68" s="344">
        <v>1500</v>
      </c>
      <c r="Z68" s="345">
        <v>278130</v>
      </c>
      <c r="AA68" s="340"/>
      <c r="AB68" s="340"/>
      <c r="AC68" s="345">
        <v>75040.86</v>
      </c>
      <c r="AD68" s="345">
        <v>33289.54</v>
      </c>
      <c r="AE68" s="340"/>
      <c r="AF68" s="340"/>
      <c r="AG68" s="340"/>
    </row>
    <row r="69" spans="1:33" x14ac:dyDescent="0.2">
      <c r="A69" s="336" t="s">
        <v>2919</v>
      </c>
      <c r="B69" s="341">
        <v>238596.21</v>
      </c>
      <c r="C69" s="337"/>
      <c r="D69" s="341">
        <v>18103.46</v>
      </c>
      <c r="E69" s="337"/>
      <c r="F69" s="336"/>
      <c r="G69" s="342">
        <v>542860.4</v>
      </c>
      <c r="H69" s="342">
        <v>25477.89</v>
      </c>
      <c r="I69" s="336"/>
      <c r="J69" s="336"/>
      <c r="K69" s="343">
        <v>9768</v>
      </c>
      <c r="L69" s="343">
        <v>14907.41</v>
      </c>
      <c r="M69" s="338"/>
      <c r="N69" s="338"/>
      <c r="O69" s="338"/>
      <c r="P69" s="336"/>
      <c r="Q69" s="336"/>
      <c r="R69" s="336"/>
      <c r="S69" s="342">
        <v>355552.49</v>
      </c>
      <c r="T69" s="344">
        <v>32143.31</v>
      </c>
      <c r="U69" s="339"/>
      <c r="V69" s="339"/>
      <c r="W69" s="339"/>
      <c r="X69" s="344">
        <v>124995.57</v>
      </c>
      <c r="Y69" s="339"/>
      <c r="Z69" s="345">
        <v>133201.57</v>
      </c>
      <c r="AA69" s="340"/>
      <c r="AB69" s="340"/>
      <c r="AC69" s="345">
        <v>54668.97</v>
      </c>
      <c r="AD69" s="345">
        <v>22631.07</v>
      </c>
      <c r="AE69" s="340"/>
      <c r="AF69" s="340"/>
      <c r="AG69" s="340"/>
    </row>
    <row r="70" spans="1:33" x14ac:dyDescent="0.2">
      <c r="A70" s="336" t="s">
        <v>2865</v>
      </c>
      <c r="B70" s="341">
        <v>92127.65</v>
      </c>
      <c r="C70" s="341">
        <v>60950</v>
      </c>
      <c r="D70" s="341">
        <v>25078.400000000001</v>
      </c>
      <c r="E70" s="337"/>
      <c r="F70" s="336"/>
      <c r="G70" s="342">
        <v>164156.75</v>
      </c>
      <c r="H70" s="342">
        <v>200156.4</v>
      </c>
      <c r="I70" s="336"/>
      <c r="J70" s="336"/>
      <c r="K70" s="343">
        <v>17000</v>
      </c>
      <c r="L70" s="338"/>
      <c r="M70" s="338"/>
      <c r="N70" s="343">
        <v>25.7</v>
      </c>
      <c r="O70" s="338"/>
      <c r="P70" s="336"/>
      <c r="Q70" s="336"/>
      <c r="R70" s="342">
        <v>-201003.04</v>
      </c>
      <c r="S70" s="342">
        <v>547255.34</v>
      </c>
      <c r="T70" s="344">
        <v>165764.63</v>
      </c>
      <c r="U70" s="339"/>
      <c r="V70" s="339"/>
      <c r="W70" s="339"/>
      <c r="X70" s="344">
        <v>166831</v>
      </c>
      <c r="Y70" s="344">
        <v>1500</v>
      </c>
      <c r="Z70" s="345">
        <v>188031</v>
      </c>
      <c r="AA70" s="340"/>
      <c r="AB70" s="340"/>
      <c r="AC70" s="345">
        <v>133932.98000000001</v>
      </c>
      <c r="AD70" s="345">
        <v>16460.810000000001</v>
      </c>
      <c r="AE70" s="340"/>
      <c r="AF70" s="340"/>
      <c r="AG70" s="340"/>
    </row>
    <row r="71" spans="1:33" x14ac:dyDescent="0.2">
      <c r="A71" s="336" t="s">
        <v>2866</v>
      </c>
      <c r="B71" s="341">
        <v>789727.58</v>
      </c>
      <c r="C71" s="337"/>
      <c r="D71" s="341">
        <v>53859.92</v>
      </c>
      <c r="E71" s="337"/>
      <c r="F71" s="336"/>
      <c r="G71" s="342">
        <v>-61043.06</v>
      </c>
      <c r="H71" s="342">
        <v>261124.95</v>
      </c>
      <c r="I71" s="336"/>
      <c r="J71" s="336"/>
      <c r="K71" s="343">
        <v>72800</v>
      </c>
      <c r="L71" s="343">
        <v>145975.6</v>
      </c>
      <c r="M71" s="338"/>
      <c r="N71" s="343">
        <v>1681.88</v>
      </c>
      <c r="O71" s="338"/>
      <c r="P71" s="342">
        <v>42000</v>
      </c>
      <c r="Q71" s="336"/>
      <c r="R71" s="342">
        <v>-304700</v>
      </c>
      <c r="S71" s="342">
        <v>2767861</v>
      </c>
      <c r="T71" s="344">
        <v>9144.74</v>
      </c>
      <c r="U71" s="339"/>
      <c r="V71" s="339"/>
      <c r="W71" s="339"/>
      <c r="X71" s="344">
        <v>244924</v>
      </c>
      <c r="Y71" s="344">
        <v>5414</v>
      </c>
      <c r="Z71" s="345">
        <v>414944</v>
      </c>
      <c r="AA71" s="340"/>
      <c r="AB71" s="340"/>
      <c r="AC71" s="345">
        <v>136062.16</v>
      </c>
      <c r="AD71" s="345">
        <v>32135.42</v>
      </c>
      <c r="AE71" s="340"/>
      <c r="AF71" s="340"/>
      <c r="AG71" s="345">
        <v>60000</v>
      </c>
    </row>
    <row r="72" spans="1:33" x14ac:dyDescent="0.2">
      <c r="A72" s="336" t="s">
        <v>2867</v>
      </c>
      <c r="B72" s="341">
        <v>309410.65999999997</v>
      </c>
      <c r="C72" s="337"/>
      <c r="D72" s="341">
        <v>35742.94</v>
      </c>
      <c r="E72" s="337"/>
      <c r="F72" s="336"/>
      <c r="G72" s="342">
        <v>56638</v>
      </c>
      <c r="H72" s="342">
        <v>98482.31</v>
      </c>
      <c r="I72" s="336"/>
      <c r="J72" s="336"/>
      <c r="K72" s="343">
        <v>6600</v>
      </c>
      <c r="L72" s="343">
        <v>35529.15</v>
      </c>
      <c r="M72" s="343">
        <v>59400</v>
      </c>
      <c r="N72" s="343">
        <v>124.9</v>
      </c>
      <c r="O72" s="338"/>
      <c r="P72" s="336"/>
      <c r="Q72" s="336"/>
      <c r="R72" s="342">
        <v>-171436</v>
      </c>
      <c r="S72" s="342">
        <v>432862.99</v>
      </c>
      <c r="T72" s="344">
        <v>111671.74</v>
      </c>
      <c r="U72" s="344">
        <v>24354</v>
      </c>
      <c r="V72" s="339"/>
      <c r="W72" s="339"/>
      <c r="X72" s="344">
        <v>119308</v>
      </c>
      <c r="Y72" s="344">
        <v>31500</v>
      </c>
      <c r="Z72" s="345">
        <v>135808</v>
      </c>
      <c r="AA72" s="340"/>
      <c r="AB72" s="340"/>
      <c r="AC72" s="345">
        <v>103525.66</v>
      </c>
      <c r="AD72" s="345">
        <v>14277.38</v>
      </c>
      <c r="AE72" s="340"/>
      <c r="AF72" s="340"/>
      <c r="AG72" s="340"/>
    </row>
    <row r="73" spans="1:33" x14ac:dyDescent="0.2">
      <c r="A73" s="336" t="s">
        <v>2868</v>
      </c>
      <c r="B73" s="341">
        <v>177922.16</v>
      </c>
      <c r="C73" s="337"/>
      <c r="D73" s="341">
        <v>23375.72</v>
      </c>
      <c r="E73" s="337"/>
      <c r="F73" s="336"/>
      <c r="G73" s="342">
        <v>349178.04</v>
      </c>
      <c r="H73" s="342">
        <v>56567.54</v>
      </c>
      <c r="I73" s="336"/>
      <c r="J73" s="336"/>
      <c r="K73" s="343">
        <v>29000</v>
      </c>
      <c r="L73" s="343">
        <v>51686.14</v>
      </c>
      <c r="M73" s="343">
        <v>39600</v>
      </c>
      <c r="N73" s="343">
        <v>177.63</v>
      </c>
      <c r="O73" s="338"/>
      <c r="P73" s="336"/>
      <c r="Q73" s="336"/>
      <c r="R73" s="342">
        <v>-77374</v>
      </c>
      <c r="S73" s="342">
        <v>923490.75</v>
      </c>
      <c r="T73" s="344">
        <v>107485.48</v>
      </c>
      <c r="U73" s="344">
        <v>25400</v>
      </c>
      <c r="V73" s="339"/>
      <c r="W73" s="339"/>
      <c r="X73" s="344">
        <v>214815</v>
      </c>
      <c r="Y73" s="344">
        <v>63410</v>
      </c>
      <c r="Z73" s="345">
        <v>270611</v>
      </c>
      <c r="AA73" s="340"/>
      <c r="AB73" s="340"/>
      <c r="AC73" s="345">
        <v>112764.16</v>
      </c>
      <c r="AD73" s="345">
        <v>14384.18</v>
      </c>
      <c r="AE73" s="340"/>
      <c r="AF73" s="340"/>
      <c r="AG73" s="340"/>
    </row>
    <row r="74" spans="1:33" x14ac:dyDescent="0.2">
      <c r="A74" s="336" t="s">
        <v>2869</v>
      </c>
      <c r="B74" s="341">
        <v>130738.4</v>
      </c>
      <c r="C74" s="341">
        <v>0</v>
      </c>
      <c r="D74" s="341">
        <v>22810.01</v>
      </c>
      <c r="E74" s="337"/>
      <c r="F74" s="336"/>
      <c r="G74" s="342">
        <v>92234.21</v>
      </c>
      <c r="H74" s="342">
        <v>76663.25</v>
      </c>
      <c r="I74" s="336"/>
      <c r="J74" s="336"/>
      <c r="K74" s="343">
        <v>0</v>
      </c>
      <c r="L74" s="343">
        <v>43311.18</v>
      </c>
      <c r="M74" s="338"/>
      <c r="N74" s="343">
        <v>603.79</v>
      </c>
      <c r="O74" s="338"/>
      <c r="P74" s="336"/>
      <c r="Q74" s="336"/>
      <c r="R74" s="342">
        <v>-136955</v>
      </c>
      <c r="S74" s="342">
        <v>606181.84</v>
      </c>
      <c r="T74" s="344">
        <v>163194.89000000001</v>
      </c>
      <c r="U74" s="339"/>
      <c r="V74" s="339"/>
      <c r="W74" s="339"/>
      <c r="X74" s="344">
        <v>174132</v>
      </c>
      <c r="Y74" s="344">
        <v>1500</v>
      </c>
      <c r="Z74" s="345">
        <v>221753.18</v>
      </c>
      <c r="AA74" s="340"/>
      <c r="AB74" s="340"/>
      <c r="AC74" s="345">
        <v>109923.32</v>
      </c>
      <c r="AD74" s="345">
        <v>13912.01</v>
      </c>
      <c r="AE74" s="340"/>
      <c r="AF74" s="340"/>
      <c r="AG74" s="340"/>
    </row>
    <row r="75" spans="1:33" x14ac:dyDescent="0.2">
      <c r="A75" s="336" t="s">
        <v>2870</v>
      </c>
      <c r="B75" s="341">
        <v>491487.01</v>
      </c>
      <c r="C75" s="337"/>
      <c r="D75" s="341">
        <v>44719.59</v>
      </c>
      <c r="E75" s="337"/>
      <c r="F75" s="336"/>
      <c r="G75" s="342">
        <v>295424.40999999997</v>
      </c>
      <c r="H75" s="342">
        <v>230331</v>
      </c>
      <c r="I75" s="336"/>
      <c r="J75" s="336"/>
      <c r="K75" s="343">
        <v>17900</v>
      </c>
      <c r="L75" s="343">
        <v>87052.29</v>
      </c>
      <c r="M75" s="338"/>
      <c r="N75" s="343">
        <v>603.35</v>
      </c>
      <c r="O75" s="338"/>
      <c r="P75" s="342">
        <v>120000</v>
      </c>
      <c r="Q75" s="336"/>
      <c r="R75" s="342">
        <v>-384576.6</v>
      </c>
      <c r="S75" s="342">
        <v>1832865.74</v>
      </c>
      <c r="T75" s="344">
        <v>100997.33</v>
      </c>
      <c r="U75" s="339"/>
      <c r="V75" s="339"/>
      <c r="W75" s="339"/>
      <c r="X75" s="344">
        <v>230652</v>
      </c>
      <c r="Y75" s="344">
        <v>100377</v>
      </c>
      <c r="Z75" s="345">
        <v>305333.76000000001</v>
      </c>
      <c r="AA75" s="340"/>
      <c r="AB75" s="340"/>
      <c r="AC75" s="345">
        <v>169354.71</v>
      </c>
      <c r="AD75" s="345">
        <v>26573.64</v>
      </c>
      <c r="AE75" s="340"/>
      <c r="AF75" s="340"/>
      <c r="AG75" s="340"/>
    </row>
    <row r="76" spans="1:33" x14ac:dyDescent="0.2">
      <c r="A76" s="336" t="s">
        <v>2871</v>
      </c>
      <c r="B76" s="341">
        <v>312609.73</v>
      </c>
      <c r="C76" s="337"/>
      <c r="D76" s="341">
        <v>13893.15</v>
      </c>
      <c r="E76" s="337"/>
      <c r="F76" s="336"/>
      <c r="G76" s="342">
        <v>707787.23</v>
      </c>
      <c r="H76" s="342">
        <v>-39066.400000000001</v>
      </c>
      <c r="I76" s="336"/>
      <c r="J76" s="336"/>
      <c r="K76" s="343">
        <v>-3000</v>
      </c>
      <c r="L76" s="343">
        <v>9795.07</v>
      </c>
      <c r="M76" s="343">
        <v>68520</v>
      </c>
      <c r="N76" s="343">
        <v>7.9</v>
      </c>
      <c r="O76" s="338"/>
      <c r="P76" s="336"/>
      <c r="Q76" s="336"/>
      <c r="R76" s="336"/>
      <c r="S76" s="342">
        <v>1701541.88</v>
      </c>
      <c r="T76" s="344">
        <v>156219.17000000001</v>
      </c>
      <c r="U76" s="344">
        <v>12000</v>
      </c>
      <c r="V76" s="339"/>
      <c r="W76" s="339"/>
      <c r="X76" s="344">
        <v>73100</v>
      </c>
      <c r="Y76" s="339"/>
      <c r="Z76" s="345">
        <v>123673.67</v>
      </c>
      <c r="AA76" s="340"/>
      <c r="AB76" s="340"/>
      <c r="AC76" s="345">
        <v>37691.269999999997</v>
      </c>
      <c r="AD76" s="345">
        <v>13576.73</v>
      </c>
      <c r="AE76" s="340"/>
      <c r="AF76" s="340"/>
      <c r="AG76" s="340"/>
    </row>
    <row r="77" spans="1:33" x14ac:dyDescent="0.2">
      <c r="A77" s="336" t="s">
        <v>2872</v>
      </c>
      <c r="B77" s="341">
        <v>266623.83</v>
      </c>
      <c r="C77" s="337"/>
      <c r="D77" s="341">
        <v>37273.15</v>
      </c>
      <c r="E77" s="337"/>
      <c r="F77" s="336"/>
      <c r="G77" s="342">
        <v>1110168.1200000001</v>
      </c>
      <c r="H77" s="342">
        <v>106693.46</v>
      </c>
      <c r="I77" s="336"/>
      <c r="J77" s="336"/>
      <c r="K77" s="343">
        <v>1200</v>
      </c>
      <c r="L77" s="343">
        <v>20582.93</v>
      </c>
      <c r="M77" s="338"/>
      <c r="N77" s="343">
        <v>20.22</v>
      </c>
      <c r="O77" s="338"/>
      <c r="P77" s="336"/>
      <c r="Q77" s="336"/>
      <c r="R77" s="336"/>
      <c r="S77" s="342">
        <v>2052419.41</v>
      </c>
      <c r="T77" s="344">
        <v>261200.69</v>
      </c>
      <c r="U77" s="339"/>
      <c r="V77" s="339"/>
      <c r="W77" s="339"/>
      <c r="X77" s="344">
        <v>2426</v>
      </c>
      <c r="Y77" s="339"/>
      <c r="Z77" s="345">
        <v>77206.59</v>
      </c>
      <c r="AA77" s="340"/>
      <c r="AB77" s="340"/>
      <c r="AC77" s="345">
        <v>68299.600000000006</v>
      </c>
      <c r="AD77" s="345">
        <v>2318.04</v>
      </c>
      <c r="AE77" s="340"/>
      <c r="AF77" s="340"/>
      <c r="AG77" s="345">
        <v>79</v>
      </c>
    </row>
    <row r="78" spans="1:33" x14ac:dyDescent="0.2">
      <c r="A78" s="336" t="s">
        <v>2873</v>
      </c>
      <c r="B78" s="341">
        <v>172678.47</v>
      </c>
      <c r="C78" s="337"/>
      <c r="D78" s="341">
        <v>11767.19</v>
      </c>
      <c r="E78" s="337"/>
      <c r="F78" s="336"/>
      <c r="G78" s="342">
        <v>283730.62</v>
      </c>
      <c r="H78" s="342">
        <v>-12993.26</v>
      </c>
      <c r="I78" s="336"/>
      <c r="J78" s="336"/>
      <c r="K78" s="343">
        <v>0</v>
      </c>
      <c r="L78" s="343">
        <v>32406.44</v>
      </c>
      <c r="M78" s="338"/>
      <c r="N78" s="343">
        <v>9</v>
      </c>
      <c r="O78" s="338"/>
      <c r="P78" s="336"/>
      <c r="Q78" s="336"/>
      <c r="R78" s="336"/>
      <c r="S78" s="342">
        <v>2038156.59</v>
      </c>
      <c r="T78" s="344">
        <v>168881.05</v>
      </c>
      <c r="U78" s="344">
        <v>63280</v>
      </c>
      <c r="V78" s="339"/>
      <c r="W78" s="339"/>
      <c r="X78" s="344">
        <v>126320</v>
      </c>
      <c r="Y78" s="339"/>
      <c r="Z78" s="345">
        <v>195978.33</v>
      </c>
      <c r="AA78" s="340"/>
      <c r="AB78" s="340"/>
      <c r="AC78" s="345">
        <v>117032.92</v>
      </c>
      <c r="AD78" s="345">
        <v>12728.7</v>
      </c>
      <c r="AE78" s="340"/>
      <c r="AF78" s="340"/>
      <c r="AG78" s="340"/>
    </row>
    <row r="79" spans="1:33" x14ac:dyDescent="0.2">
      <c r="A79" s="336" t="s">
        <v>2874</v>
      </c>
      <c r="B79" s="341">
        <v>577898.31999999995</v>
      </c>
      <c r="C79" s="337"/>
      <c r="D79" s="341">
        <v>62066.04</v>
      </c>
      <c r="E79" s="337"/>
      <c r="F79" s="336"/>
      <c r="G79" s="342">
        <v>754510.92</v>
      </c>
      <c r="H79" s="342">
        <v>72837.94</v>
      </c>
      <c r="I79" s="336"/>
      <c r="J79" s="336"/>
      <c r="K79" s="338"/>
      <c r="L79" s="343">
        <v>21511.49</v>
      </c>
      <c r="M79" s="338"/>
      <c r="N79" s="343">
        <v>20</v>
      </c>
      <c r="O79" s="338"/>
      <c r="P79" s="336"/>
      <c r="Q79" s="336"/>
      <c r="R79" s="342">
        <v>-48900.66</v>
      </c>
      <c r="S79" s="342">
        <v>2089445.48</v>
      </c>
      <c r="T79" s="344">
        <v>153345.26</v>
      </c>
      <c r="U79" s="339"/>
      <c r="V79" s="339"/>
      <c r="W79" s="339"/>
      <c r="X79" s="344">
        <v>144250</v>
      </c>
      <c r="Y79" s="339"/>
      <c r="Z79" s="345">
        <v>160250</v>
      </c>
      <c r="AA79" s="340"/>
      <c r="AB79" s="340"/>
      <c r="AC79" s="345">
        <v>70682.12</v>
      </c>
      <c r="AD79" s="345">
        <v>27049.82</v>
      </c>
      <c r="AE79" s="340"/>
      <c r="AF79" s="340"/>
      <c r="AG79" s="340"/>
    </row>
    <row r="80" spans="1:33" x14ac:dyDescent="0.2">
      <c r="A80" s="336" t="s">
        <v>2875</v>
      </c>
      <c r="B80" s="341">
        <v>854063.18</v>
      </c>
      <c r="C80" s="337"/>
      <c r="D80" s="341">
        <v>13302</v>
      </c>
      <c r="E80" s="337"/>
      <c r="F80" s="336"/>
      <c r="G80" s="342">
        <v>321502.75</v>
      </c>
      <c r="H80" s="342">
        <v>125305.32</v>
      </c>
      <c r="I80" s="336"/>
      <c r="J80" s="336"/>
      <c r="K80" s="343">
        <v>14000</v>
      </c>
      <c r="L80" s="338"/>
      <c r="M80" s="338"/>
      <c r="N80" s="343">
        <v>370</v>
      </c>
      <c r="O80" s="338"/>
      <c r="P80" s="336"/>
      <c r="Q80" s="336"/>
      <c r="R80" s="336"/>
      <c r="S80" s="342">
        <v>1725194.64</v>
      </c>
      <c r="T80" s="344">
        <v>187675.82</v>
      </c>
      <c r="U80" s="339"/>
      <c r="V80" s="339"/>
      <c r="W80" s="339"/>
      <c r="X80" s="339"/>
      <c r="Y80" s="344">
        <v>20000</v>
      </c>
      <c r="Z80" s="345">
        <v>42892</v>
      </c>
      <c r="AA80" s="340"/>
      <c r="AB80" s="340"/>
      <c r="AC80" s="345">
        <v>36039.17</v>
      </c>
      <c r="AD80" s="345">
        <v>20688.8</v>
      </c>
      <c r="AE80" s="340"/>
      <c r="AF80" s="340"/>
      <c r="AG80" s="340"/>
    </row>
    <row r="81" spans="1:33" x14ac:dyDescent="0.2">
      <c r="A81" s="336" t="s">
        <v>2876</v>
      </c>
      <c r="B81" s="341">
        <v>574351.37</v>
      </c>
      <c r="C81" s="337"/>
      <c r="D81" s="341">
        <v>19189.86</v>
      </c>
      <c r="E81" s="337"/>
      <c r="F81" s="336"/>
      <c r="G81" s="342">
        <v>140745.71</v>
      </c>
      <c r="H81" s="342">
        <v>27197.62</v>
      </c>
      <c r="I81" s="336"/>
      <c r="J81" s="336"/>
      <c r="K81" s="343">
        <v>0</v>
      </c>
      <c r="L81" s="343">
        <v>18953.650000000001</v>
      </c>
      <c r="M81" s="338"/>
      <c r="N81" s="343">
        <v>7.9</v>
      </c>
      <c r="O81" s="338"/>
      <c r="P81" s="336"/>
      <c r="Q81" s="336"/>
      <c r="R81" s="342">
        <v>660</v>
      </c>
      <c r="S81" s="342">
        <v>613262.28</v>
      </c>
      <c r="T81" s="344">
        <v>92967.87</v>
      </c>
      <c r="U81" s="339"/>
      <c r="V81" s="339"/>
      <c r="W81" s="339"/>
      <c r="X81" s="344">
        <v>235600</v>
      </c>
      <c r="Y81" s="339"/>
      <c r="Z81" s="345">
        <v>274938</v>
      </c>
      <c r="AA81" s="340"/>
      <c r="AB81" s="345">
        <v>600</v>
      </c>
      <c r="AC81" s="345">
        <v>64448.18</v>
      </c>
      <c r="AD81" s="345">
        <v>4739.9799999999996</v>
      </c>
      <c r="AE81" s="340"/>
      <c r="AF81" s="340"/>
      <c r="AG81" s="340"/>
    </row>
    <row r="82" spans="1:33" x14ac:dyDescent="0.2">
      <c r="A82" s="336" t="s">
        <v>2877</v>
      </c>
      <c r="B82" s="341">
        <v>85078.03</v>
      </c>
      <c r="C82" s="337"/>
      <c r="D82" s="341">
        <v>5189.5</v>
      </c>
      <c r="E82" s="337"/>
      <c r="F82" s="336"/>
      <c r="G82" s="342">
        <v>195003.17</v>
      </c>
      <c r="H82" s="342">
        <v>54077</v>
      </c>
      <c r="I82" s="336"/>
      <c r="J82" s="336"/>
      <c r="K82" s="343">
        <v>1000</v>
      </c>
      <c r="L82" s="343">
        <v>20117.7</v>
      </c>
      <c r="M82" s="343">
        <v>4000</v>
      </c>
      <c r="N82" s="343">
        <v>20.68</v>
      </c>
      <c r="O82" s="338"/>
      <c r="P82" s="336"/>
      <c r="Q82" s="336"/>
      <c r="R82" s="342">
        <v>-1858.66</v>
      </c>
      <c r="S82" s="342">
        <v>788047.76</v>
      </c>
      <c r="T82" s="344">
        <v>66617.81</v>
      </c>
      <c r="U82" s="339"/>
      <c r="V82" s="339"/>
      <c r="W82" s="339"/>
      <c r="X82" s="344">
        <v>110660</v>
      </c>
      <c r="Y82" s="339"/>
      <c r="Z82" s="345">
        <v>161516.41</v>
      </c>
      <c r="AA82" s="340"/>
      <c r="AB82" s="340"/>
      <c r="AC82" s="345">
        <v>40421.620000000003</v>
      </c>
      <c r="AD82" s="345">
        <v>6288.56</v>
      </c>
      <c r="AE82" s="340"/>
      <c r="AF82" s="340"/>
      <c r="AG82" s="345">
        <v>500</v>
      </c>
    </row>
    <row r="83" spans="1:33" x14ac:dyDescent="0.2">
      <c r="A83" s="336" t="s">
        <v>2878</v>
      </c>
      <c r="B83" s="341">
        <v>415307.76</v>
      </c>
      <c r="C83" s="337"/>
      <c r="D83" s="341">
        <v>5845</v>
      </c>
      <c r="E83" s="337"/>
      <c r="F83" s="336"/>
      <c r="G83" s="342">
        <v>-1522384.23</v>
      </c>
      <c r="H83" s="342">
        <v>62670.43</v>
      </c>
      <c r="I83" s="336"/>
      <c r="J83" s="336"/>
      <c r="K83" s="338"/>
      <c r="L83" s="343">
        <v>17831.32</v>
      </c>
      <c r="M83" s="338"/>
      <c r="N83" s="343">
        <v>3</v>
      </c>
      <c r="O83" s="338"/>
      <c r="P83" s="342">
        <v>-11150</v>
      </c>
      <c r="Q83" s="336"/>
      <c r="R83" s="336"/>
      <c r="S83" s="342">
        <v>123193.16</v>
      </c>
      <c r="T83" s="344">
        <v>50892.31</v>
      </c>
      <c r="U83" s="339"/>
      <c r="V83" s="339"/>
      <c r="W83" s="339"/>
      <c r="X83" s="344">
        <v>85158.1</v>
      </c>
      <c r="Y83" s="344">
        <v>330</v>
      </c>
      <c r="Z83" s="345">
        <v>101158.1</v>
      </c>
      <c r="AA83" s="340"/>
      <c r="AB83" s="340"/>
      <c r="AC83" s="345">
        <v>34643.480000000003</v>
      </c>
      <c r="AD83" s="345">
        <v>9550.08</v>
      </c>
      <c r="AE83" s="340"/>
      <c r="AF83" s="340"/>
      <c r="AG83" s="340"/>
    </row>
    <row r="84" spans="1:33" x14ac:dyDescent="0.2">
      <c r="A84" s="336" t="s">
        <v>2923</v>
      </c>
      <c r="B84" s="341">
        <v>313860.07</v>
      </c>
      <c r="C84" s="337"/>
      <c r="D84" s="341">
        <v>5000</v>
      </c>
      <c r="E84" s="337"/>
      <c r="F84" s="336"/>
      <c r="G84" s="342">
        <v>270523.52000000002</v>
      </c>
      <c r="H84" s="342">
        <v>22359.42</v>
      </c>
      <c r="I84" s="336"/>
      <c r="J84" s="336"/>
      <c r="K84" s="338"/>
      <c r="L84" s="343">
        <v>19764.63</v>
      </c>
      <c r="M84" s="343">
        <v>18590</v>
      </c>
      <c r="N84" s="343">
        <v>10</v>
      </c>
      <c r="O84" s="338"/>
      <c r="P84" s="336"/>
      <c r="Q84" s="336"/>
      <c r="R84" s="336"/>
      <c r="S84" s="342">
        <v>2101746.27</v>
      </c>
      <c r="T84" s="344">
        <v>35017.75</v>
      </c>
      <c r="U84" s="339"/>
      <c r="V84" s="339"/>
      <c r="W84" s="339"/>
      <c r="X84" s="344">
        <v>145040</v>
      </c>
      <c r="Y84" s="339"/>
      <c r="Z84" s="345">
        <v>193962</v>
      </c>
      <c r="AA84" s="340"/>
      <c r="AB84" s="340"/>
      <c r="AC84" s="345">
        <v>45114.49</v>
      </c>
      <c r="AD84" s="345">
        <v>17252.34</v>
      </c>
      <c r="AE84" s="340"/>
      <c r="AF84" s="340"/>
      <c r="AG84" s="345">
        <v>20500</v>
      </c>
    </row>
    <row r="85" spans="1:33" x14ac:dyDescent="0.2">
      <c r="A85" s="336" t="s">
        <v>2879</v>
      </c>
      <c r="B85" s="341">
        <v>461156.28</v>
      </c>
      <c r="C85" s="337"/>
      <c r="D85" s="341">
        <v>58036.13</v>
      </c>
      <c r="E85" s="337"/>
      <c r="F85" s="336"/>
      <c r="G85" s="342">
        <v>1138044.0900000001</v>
      </c>
      <c r="H85" s="342">
        <v>83625.31</v>
      </c>
      <c r="I85" s="336"/>
      <c r="J85" s="336"/>
      <c r="K85" s="338"/>
      <c r="L85" s="338"/>
      <c r="M85" s="343">
        <v>21</v>
      </c>
      <c r="N85" s="338"/>
      <c r="O85" s="338"/>
      <c r="P85" s="336"/>
      <c r="Q85" s="336"/>
      <c r="R85" s="342">
        <v>5069.12</v>
      </c>
      <c r="S85" s="342">
        <v>1047464</v>
      </c>
      <c r="T85" s="344">
        <v>154013.10999999999</v>
      </c>
      <c r="U85" s="344">
        <v>70000</v>
      </c>
      <c r="V85" s="339"/>
      <c r="W85" s="339"/>
      <c r="X85" s="344">
        <v>218800</v>
      </c>
      <c r="Y85" s="339"/>
      <c r="Z85" s="345">
        <v>283090</v>
      </c>
      <c r="AA85" s="340"/>
      <c r="AB85" s="340"/>
      <c r="AC85" s="345">
        <v>69571.59</v>
      </c>
      <c r="AD85" s="345">
        <v>23021.74</v>
      </c>
      <c r="AE85" s="340"/>
      <c r="AF85" s="340"/>
      <c r="AG85" s="340"/>
    </row>
    <row r="86" spans="1:33" x14ac:dyDescent="0.2">
      <c r="A86" s="336" t="s">
        <v>2880</v>
      </c>
      <c r="B86" s="341">
        <v>561343.6</v>
      </c>
      <c r="C86" s="337"/>
      <c r="D86" s="341">
        <v>104902.07</v>
      </c>
      <c r="E86" s="337"/>
      <c r="F86" s="336"/>
      <c r="G86" s="342">
        <v>3581481.28</v>
      </c>
      <c r="H86" s="342">
        <v>467354.81</v>
      </c>
      <c r="I86" s="336"/>
      <c r="J86" s="336"/>
      <c r="K86" s="338"/>
      <c r="L86" s="343">
        <v>775</v>
      </c>
      <c r="M86" s="338"/>
      <c r="N86" s="338"/>
      <c r="O86" s="338"/>
      <c r="P86" s="336"/>
      <c r="Q86" s="336"/>
      <c r="R86" s="342">
        <v>38216</v>
      </c>
      <c r="S86" s="342">
        <v>14214425</v>
      </c>
      <c r="T86" s="344">
        <v>369387.6</v>
      </c>
      <c r="U86" s="339"/>
      <c r="V86" s="339"/>
      <c r="W86" s="339"/>
      <c r="X86" s="339"/>
      <c r="Y86" s="339"/>
      <c r="Z86" s="345">
        <v>237478</v>
      </c>
      <c r="AA86" s="340"/>
      <c r="AB86" s="340"/>
      <c r="AC86" s="345">
        <v>230227.89</v>
      </c>
      <c r="AD86" s="345">
        <v>58476.76</v>
      </c>
      <c r="AE86" s="340"/>
      <c r="AF86" s="340"/>
      <c r="AG86" s="340"/>
    </row>
    <row r="87" spans="1:33" x14ac:dyDescent="0.2">
      <c r="A87" s="336" t="s">
        <v>2881</v>
      </c>
      <c r="B87" s="341">
        <v>1227563.69</v>
      </c>
      <c r="C87" s="337"/>
      <c r="D87" s="341">
        <v>118673.31</v>
      </c>
      <c r="E87" s="337"/>
      <c r="F87" s="336"/>
      <c r="G87" s="342">
        <v>1068010.26</v>
      </c>
      <c r="H87" s="342">
        <v>310831.96999999997</v>
      </c>
      <c r="I87" s="336"/>
      <c r="J87" s="336"/>
      <c r="K87" s="338"/>
      <c r="L87" s="338"/>
      <c r="M87" s="338"/>
      <c r="N87" s="338"/>
      <c r="O87" s="338"/>
      <c r="P87" s="336"/>
      <c r="Q87" s="336"/>
      <c r="R87" s="336"/>
      <c r="S87" s="342">
        <v>1212550.31</v>
      </c>
      <c r="T87" s="344">
        <v>26294.02</v>
      </c>
      <c r="U87" s="339"/>
      <c r="V87" s="339"/>
      <c r="W87" s="339"/>
      <c r="X87" s="344">
        <v>378434</v>
      </c>
      <c r="Y87" s="339"/>
      <c r="Z87" s="345">
        <v>490794</v>
      </c>
      <c r="AA87" s="340"/>
      <c r="AB87" s="340"/>
      <c r="AC87" s="345">
        <v>101766.83</v>
      </c>
      <c r="AD87" s="345">
        <v>11884.39</v>
      </c>
      <c r="AE87" s="340"/>
      <c r="AF87" s="340"/>
      <c r="AG87" s="340"/>
    </row>
    <row r="88" spans="1:33" x14ac:dyDescent="0.2">
      <c r="A88" s="336" t="s">
        <v>2882</v>
      </c>
      <c r="B88" s="341">
        <v>639561.67000000004</v>
      </c>
      <c r="C88" s="337"/>
      <c r="D88" s="341">
        <v>71000.61</v>
      </c>
      <c r="E88" s="337"/>
      <c r="F88" s="336"/>
      <c r="G88" s="342">
        <v>3149630.02</v>
      </c>
      <c r="H88" s="342">
        <v>122845.69</v>
      </c>
      <c r="I88" s="336"/>
      <c r="J88" s="336"/>
      <c r="K88" s="338"/>
      <c r="L88" s="338"/>
      <c r="M88" s="343">
        <v>259079</v>
      </c>
      <c r="N88" s="338"/>
      <c r="O88" s="338"/>
      <c r="P88" s="336"/>
      <c r="Q88" s="336"/>
      <c r="R88" s="336"/>
      <c r="S88" s="342">
        <v>1047464</v>
      </c>
      <c r="T88" s="344">
        <v>190295</v>
      </c>
      <c r="U88" s="339"/>
      <c r="V88" s="339"/>
      <c r="W88" s="339"/>
      <c r="X88" s="344">
        <v>130451</v>
      </c>
      <c r="Y88" s="339"/>
      <c r="Z88" s="345">
        <v>245200</v>
      </c>
      <c r="AA88" s="340"/>
      <c r="AB88" s="340"/>
      <c r="AC88" s="345">
        <v>23308.54</v>
      </c>
      <c r="AD88" s="345">
        <v>40771.57</v>
      </c>
      <c r="AE88" s="340"/>
      <c r="AF88" s="340"/>
      <c r="AG88" s="345">
        <v>2131</v>
      </c>
    </row>
    <row r="89" spans="1:33" x14ac:dyDescent="0.2">
      <c r="A89" s="336" t="s">
        <v>2883</v>
      </c>
      <c r="B89" s="341">
        <v>257208.86</v>
      </c>
      <c r="C89" s="337"/>
      <c r="D89" s="341">
        <v>404336.26</v>
      </c>
      <c r="E89" s="337"/>
      <c r="F89" s="336"/>
      <c r="G89" s="342">
        <v>1728793.6000000001</v>
      </c>
      <c r="H89" s="342">
        <v>291105.11</v>
      </c>
      <c r="I89" s="336"/>
      <c r="J89" s="336"/>
      <c r="K89" s="343">
        <v>0</v>
      </c>
      <c r="L89" s="338"/>
      <c r="M89" s="343">
        <v>-38755</v>
      </c>
      <c r="N89" s="338"/>
      <c r="O89" s="338"/>
      <c r="P89" s="342">
        <v>124684</v>
      </c>
      <c r="Q89" s="336"/>
      <c r="R89" s="336"/>
      <c r="S89" s="342">
        <v>2617329.11</v>
      </c>
      <c r="T89" s="344">
        <v>3375</v>
      </c>
      <c r="U89" s="339"/>
      <c r="V89" s="339"/>
      <c r="W89" s="339"/>
      <c r="X89" s="344">
        <v>183620</v>
      </c>
      <c r="Y89" s="339"/>
      <c r="Z89" s="345">
        <v>246595</v>
      </c>
      <c r="AA89" s="340"/>
      <c r="AB89" s="345">
        <v>11618</v>
      </c>
      <c r="AC89" s="345">
        <v>96079.15</v>
      </c>
      <c r="AD89" s="345">
        <v>21803.85</v>
      </c>
      <c r="AE89" s="340"/>
      <c r="AF89" s="340"/>
      <c r="AG89" s="340"/>
    </row>
    <row r="90" spans="1:33" x14ac:dyDescent="0.2">
      <c r="A90" s="336" t="s">
        <v>2884</v>
      </c>
      <c r="B90" s="341">
        <v>234951.82</v>
      </c>
      <c r="C90" s="337"/>
      <c r="D90" s="341">
        <v>62484.35</v>
      </c>
      <c r="E90" s="337"/>
      <c r="F90" s="336"/>
      <c r="G90" s="342">
        <v>487706.02</v>
      </c>
      <c r="H90" s="342">
        <v>92967.69</v>
      </c>
      <c r="I90" s="336"/>
      <c r="J90" s="336"/>
      <c r="K90" s="343">
        <v>262030</v>
      </c>
      <c r="L90" s="338"/>
      <c r="M90" s="338"/>
      <c r="N90" s="338"/>
      <c r="O90" s="338"/>
      <c r="P90" s="336"/>
      <c r="Q90" s="336"/>
      <c r="R90" s="336"/>
      <c r="S90" s="342">
        <v>1047464</v>
      </c>
      <c r="T90" s="344">
        <v>72557.81</v>
      </c>
      <c r="U90" s="339"/>
      <c r="V90" s="344">
        <v>453.79</v>
      </c>
      <c r="W90" s="339"/>
      <c r="X90" s="344">
        <v>100040</v>
      </c>
      <c r="Y90" s="339"/>
      <c r="Z90" s="345">
        <v>139825</v>
      </c>
      <c r="AA90" s="345">
        <v>12371</v>
      </c>
      <c r="AB90" s="340"/>
      <c r="AC90" s="345">
        <v>47775.1</v>
      </c>
      <c r="AD90" s="345">
        <v>19941.849999999999</v>
      </c>
      <c r="AE90" s="340"/>
      <c r="AF90" s="340"/>
      <c r="AG90" s="340"/>
    </row>
    <row r="91" spans="1:33" x14ac:dyDescent="0.2">
      <c r="A91" s="336" t="s">
        <v>2885</v>
      </c>
      <c r="B91" s="341">
        <v>428766.59</v>
      </c>
      <c r="C91" s="337"/>
      <c r="D91" s="341">
        <v>667187.36</v>
      </c>
      <c r="E91" s="337"/>
      <c r="F91" s="336"/>
      <c r="G91" s="342">
        <v>8654757.7100000009</v>
      </c>
      <c r="H91" s="342">
        <v>349840.96</v>
      </c>
      <c r="I91" s="336"/>
      <c r="J91" s="336"/>
      <c r="K91" s="343">
        <v>31689.25</v>
      </c>
      <c r="L91" s="343">
        <v>46425</v>
      </c>
      <c r="M91" s="343">
        <v>447143</v>
      </c>
      <c r="N91" s="343">
        <v>-340.38</v>
      </c>
      <c r="O91" s="338"/>
      <c r="P91" s="336"/>
      <c r="Q91" s="336"/>
      <c r="R91" s="342">
        <v>-1185</v>
      </c>
      <c r="S91" s="342">
        <v>1215671.21</v>
      </c>
      <c r="T91" s="344">
        <v>441360.48</v>
      </c>
      <c r="U91" s="339"/>
      <c r="V91" s="339"/>
      <c r="W91" s="339"/>
      <c r="X91" s="344">
        <v>315160</v>
      </c>
      <c r="Y91" s="339"/>
      <c r="Z91" s="345">
        <v>520828</v>
      </c>
      <c r="AA91" s="340"/>
      <c r="AB91" s="340"/>
      <c r="AC91" s="345">
        <v>43172.49</v>
      </c>
      <c r="AD91" s="345">
        <v>17579.169999999998</v>
      </c>
      <c r="AE91" s="340"/>
      <c r="AF91" s="340"/>
      <c r="AG91" s="340"/>
    </row>
    <row r="92" spans="1:33" x14ac:dyDescent="0.2">
      <c r="A92" s="336" t="s">
        <v>2886</v>
      </c>
      <c r="B92" s="341">
        <v>446651.32</v>
      </c>
      <c r="C92" s="341">
        <v>2220</v>
      </c>
      <c r="D92" s="341">
        <v>60326.44</v>
      </c>
      <c r="E92" s="341">
        <v>0</v>
      </c>
      <c r="F92" s="342">
        <v>0</v>
      </c>
      <c r="G92" s="342">
        <v>1083055.29</v>
      </c>
      <c r="H92" s="342">
        <v>231532.86</v>
      </c>
      <c r="I92" s="342">
        <v>0</v>
      </c>
      <c r="J92" s="342">
        <v>0</v>
      </c>
      <c r="K92" s="343">
        <v>211382.77</v>
      </c>
      <c r="L92" s="343">
        <v>14010.26</v>
      </c>
      <c r="M92" s="343">
        <v>18</v>
      </c>
      <c r="N92" s="343">
        <v>761.63</v>
      </c>
      <c r="O92" s="343">
        <v>0</v>
      </c>
      <c r="P92" s="342">
        <v>23615</v>
      </c>
      <c r="Q92" s="342">
        <v>-134642.35</v>
      </c>
      <c r="R92" s="342">
        <v>0</v>
      </c>
      <c r="S92" s="342">
        <v>1849378.08</v>
      </c>
      <c r="T92" s="344">
        <v>100685</v>
      </c>
      <c r="U92" s="339"/>
      <c r="V92" s="339"/>
      <c r="W92" s="339"/>
      <c r="X92" s="344">
        <v>251580</v>
      </c>
      <c r="Y92" s="339"/>
      <c r="Z92" s="345">
        <v>318709</v>
      </c>
      <c r="AA92" s="340"/>
      <c r="AB92" s="340"/>
      <c r="AC92" s="345">
        <v>39361.08</v>
      </c>
      <c r="AD92" s="345">
        <v>13803.09</v>
      </c>
      <c r="AE92" s="340"/>
      <c r="AF92" s="340"/>
      <c r="AG92" s="340"/>
    </row>
    <row r="93" spans="1:33" x14ac:dyDescent="0.2">
      <c r="A93" s="336" t="s">
        <v>2887</v>
      </c>
      <c r="B93" s="341">
        <v>620193.4</v>
      </c>
      <c r="C93" s="337"/>
      <c r="D93" s="341">
        <v>27780.91</v>
      </c>
      <c r="E93" s="337"/>
      <c r="F93" s="336"/>
      <c r="G93" s="342">
        <v>1436113.79</v>
      </c>
      <c r="H93" s="342">
        <v>119769.03</v>
      </c>
      <c r="I93" s="336"/>
      <c r="J93" s="336"/>
      <c r="K93" s="343">
        <v>213610</v>
      </c>
      <c r="L93" s="338"/>
      <c r="M93" s="338"/>
      <c r="N93" s="343">
        <v>129.91</v>
      </c>
      <c r="O93" s="338"/>
      <c r="P93" s="336"/>
      <c r="Q93" s="342">
        <v>111.4</v>
      </c>
      <c r="R93" s="342">
        <v>-197626.49</v>
      </c>
      <c r="S93" s="342">
        <v>281440</v>
      </c>
      <c r="T93" s="344">
        <v>198244.61</v>
      </c>
      <c r="U93" s="339"/>
      <c r="V93" s="339"/>
      <c r="W93" s="339"/>
      <c r="X93" s="339"/>
      <c r="Y93" s="339"/>
      <c r="Z93" s="345">
        <v>119296</v>
      </c>
      <c r="AA93" s="340"/>
      <c r="AB93" s="340"/>
      <c r="AC93" s="345">
        <v>50486.68</v>
      </c>
      <c r="AD93" s="345">
        <v>52876.03</v>
      </c>
      <c r="AE93" s="340"/>
      <c r="AF93" s="340"/>
      <c r="AG93" s="340"/>
    </row>
    <row r="94" spans="1:33" x14ac:dyDescent="0.2">
      <c r="A94" s="336" t="s">
        <v>2888</v>
      </c>
      <c r="B94" s="341">
        <v>310426.3</v>
      </c>
      <c r="C94" s="337"/>
      <c r="D94" s="341">
        <v>29846.01</v>
      </c>
      <c r="E94" s="337"/>
      <c r="F94" s="336"/>
      <c r="G94" s="342">
        <v>3646541.77</v>
      </c>
      <c r="H94" s="342">
        <v>361664.73</v>
      </c>
      <c r="I94" s="336"/>
      <c r="J94" s="336"/>
      <c r="K94" s="338"/>
      <c r="L94" s="338"/>
      <c r="M94" s="343">
        <v>72670</v>
      </c>
      <c r="N94" s="338"/>
      <c r="O94" s="338"/>
      <c r="P94" s="336"/>
      <c r="Q94" s="336"/>
      <c r="R94" s="342">
        <v>321202.64</v>
      </c>
      <c r="S94" s="342">
        <v>2812906.16</v>
      </c>
      <c r="T94" s="344">
        <v>18372.03</v>
      </c>
      <c r="U94" s="339"/>
      <c r="V94" s="339"/>
      <c r="W94" s="339"/>
      <c r="X94" s="344">
        <v>286860</v>
      </c>
      <c r="Y94" s="339"/>
      <c r="Z94" s="345">
        <v>333560</v>
      </c>
      <c r="AA94" s="340"/>
      <c r="AB94" s="340"/>
      <c r="AC94" s="345">
        <v>123287.14</v>
      </c>
      <c r="AD94" s="345">
        <v>61442.09</v>
      </c>
      <c r="AE94" s="340"/>
      <c r="AF94" s="340"/>
      <c r="AG94" s="340"/>
    </row>
    <row r="95" spans="1:33" x14ac:dyDescent="0.2">
      <c r="A95" s="336" t="s">
        <v>2889</v>
      </c>
      <c r="B95" s="341">
        <v>326793.40000000002</v>
      </c>
      <c r="C95" s="337"/>
      <c r="D95" s="341">
        <v>9760.94</v>
      </c>
      <c r="E95" s="337"/>
      <c r="F95" s="336"/>
      <c r="G95" s="342">
        <v>2958946.85</v>
      </c>
      <c r="H95" s="342">
        <v>13764.62</v>
      </c>
      <c r="I95" s="336"/>
      <c r="J95" s="336"/>
      <c r="K95" s="338"/>
      <c r="L95" s="338"/>
      <c r="M95" s="338"/>
      <c r="N95" s="338"/>
      <c r="O95" s="338"/>
      <c r="P95" s="342">
        <v>5000</v>
      </c>
      <c r="Q95" s="336"/>
      <c r="R95" s="336"/>
      <c r="S95" s="342">
        <v>1047464</v>
      </c>
      <c r="T95" s="344">
        <v>156128.43</v>
      </c>
      <c r="U95" s="339"/>
      <c r="V95" s="339"/>
      <c r="W95" s="339"/>
      <c r="X95" s="344">
        <v>101970</v>
      </c>
      <c r="Y95" s="339"/>
      <c r="Z95" s="345">
        <v>205958</v>
      </c>
      <c r="AA95" s="340"/>
      <c r="AB95" s="340"/>
      <c r="AC95" s="345">
        <v>33355.65</v>
      </c>
      <c r="AD95" s="345">
        <v>32386.44</v>
      </c>
      <c r="AE95" s="340"/>
      <c r="AF95" s="340"/>
      <c r="AG95" s="340"/>
    </row>
    <row r="96" spans="1:33" x14ac:dyDescent="0.2">
      <c r="A96" s="336" t="s">
        <v>2890</v>
      </c>
      <c r="B96" s="341">
        <v>345853.18</v>
      </c>
      <c r="C96" s="337"/>
      <c r="D96" s="341">
        <v>8286.3700000000008</v>
      </c>
      <c r="E96" s="337"/>
      <c r="F96" s="336"/>
      <c r="G96" s="342">
        <v>957574.53</v>
      </c>
      <c r="H96" s="342">
        <v>834054.15</v>
      </c>
      <c r="I96" s="336"/>
      <c r="J96" s="336"/>
      <c r="K96" s="338"/>
      <c r="L96" s="338"/>
      <c r="M96" s="343">
        <v>23615</v>
      </c>
      <c r="N96" s="338"/>
      <c r="O96" s="338"/>
      <c r="P96" s="336"/>
      <c r="Q96" s="336"/>
      <c r="R96" s="342">
        <v>397427.28</v>
      </c>
      <c r="S96" s="342">
        <v>1334838.29</v>
      </c>
      <c r="T96" s="344">
        <v>237272.05</v>
      </c>
      <c r="U96" s="339"/>
      <c r="V96" s="339"/>
      <c r="W96" s="339"/>
      <c r="X96" s="339"/>
      <c r="Y96" s="339"/>
      <c r="Z96" s="345">
        <v>135502</v>
      </c>
      <c r="AA96" s="340"/>
      <c r="AB96" s="340"/>
      <c r="AC96" s="345">
        <v>51527.78</v>
      </c>
      <c r="AD96" s="345">
        <v>81333.100000000006</v>
      </c>
      <c r="AE96" s="340"/>
      <c r="AF96" s="340"/>
      <c r="AG96" s="340"/>
    </row>
    <row r="97" spans="1:33" x14ac:dyDescent="0.2">
      <c r="A97" s="336" t="s">
        <v>2891</v>
      </c>
      <c r="B97" s="341">
        <v>397223.65</v>
      </c>
      <c r="C97" s="337"/>
      <c r="D97" s="341">
        <v>307120.74</v>
      </c>
      <c r="E97" s="337"/>
      <c r="F97" s="336"/>
      <c r="G97" s="342">
        <v>1287200.19</v>
      </c>
      <c r="H97" s="342">
        <v>1159971.94</v>
      </c>
      <c r="I97" s="336"/>
      <c r="J97" s="336"/>
      <c r="K97" s="338"/>
      <c r="L97" s="343">
        <v>924</v>
      </c>
      <c r="M97" s="338"/>
      <c r="N97" s="338"/>
      <c r="O97" s="338"/>
      <c r="P97" s="336"/>
      <c r="Q97" s="336"/>
      <c r="R97" s="336"/>
      <c r="S97" s="342">
        <v>613325.81999999995</v>
      </c>
      <c r="T97" s="344">
        <v>119736</v>
      </c>
      <c r="U97" s="339"/>
      <c r="V97" s="339"/>
      <c r="W97" s="339"/>
      <c r="X97" s="344">
        <v>129600</v>
      </c>
      <c r="Y97" s="344">
        <v>4281</v>
      </c>
      <c r="Z97" s="345">
        <v>240112</v>
      </c>
      <c r="AA97" s="340"/>
      <c r="AB97" s="340"/>
      <c r="AC97" s="345">
        <v>4481</v>
      </c>
      <c r="AD97" s="345">
        <v>421</v>
      </c>
      <c r="AE97" s="340"/>
      <c r="AF97" s="340"/>
      <c r="AG97" s="345">
        <v>27370</v>
      </c>
    </row>
    <row r="98" spans="1:33" x14ac:dyDescent="0.2">
      <c r="A98" s="336" t="s">
        <v>2892</v>
      </c>
      <c r="B98" s="341">
        <v>339447.53</v>
      </c>
      <c r="C98" s="337"/>
      <c r="D98" s="341">
        <v>111002.82</v>
      </c>
      <c r="E98" s="337"/>
      <c r="F98" s="336"/>
      <c r="G98" s="342">
        <v>942751.23</v>
      </c>
      <c r="H98" s="342">
        <v>-231762.74</v>
      </c>
      <c r="I98" s="336"/>
      <c r="J98" s="336"/>
      <c r="K98" s="338"/>
      <c r="L98" s="338"/>
      <c r="M98" s="338"/>
      <c r="N98" s="338"/>
      <c r="O98" s="338"/>
      <c r="P98" s="336"/>
      <c r="Q98" s="336"/>
      <c r="R98" s="342">
        <v>-397645.44</v>
      </c>
      <c r="S98" s="342">
        <v>1790978.12</v>
      </c>
      <c r="T98" s="344">
        <v>200819.62</v>
      </c>
      <c r="U98" s="339"/>
      <c r="V98" s="339"/>
      <c r="W98" s="339"/>
      <c r="X98" s="344">
        <v>262535.40000000002</v>
      </c>
      <c r="Y98" s="339"/>
      <c r="Z98" s="345">
        <v>418943.4</v>
      </c>
      <c r="AA98" s="340"/>
      <c r="AB98" s="340"/>
      <c r="AC98" s="345">
        <v>86370.81</v>
      </c>
      <c r="AD98" s="345">
        <v>28380</v>
      </c>
      <c r="AE98" s="340"/>
      <c r="AF98" s="340"/>
      <c r="AG98" s="340"/>
    </row>
    <row r="99" spans="1:33" x14ac:dyDescent="0.2">
      <c r="A99" s="336" t="s">
        <v>2893</v>
      </c>
      <c r="B99" s="341">
        <v>1391943.86</v>
      </c>
      <c r="C99" s="337"/>
      <c r="D99" s="341">
        <v>120575.55</v>
      </c>
      <c r="E99" s="337"/>
      <c r="F99" s="336"/>
      <c r="G99" s="342">
        <v>4173524.4</v>
      </c>
      <c r="H99" s="342">
        <v>1155059.8700000001</v>
      </c>
      <c r="I99" s="336"/>
      <c r="J99" s="336"/>
      <c r="K99" s="338"/>
      <c r="L99" s="338"/>
      <c r="M99" s="338"/>
      <c r="N99" s="343">
        <v>0</v>
      </c>
      <c r="O99" s="338"/>
      <c r="P99" s="342">
        <v>164284</v>
      </c>
      <c r="Q99" s="336"/>
      <c r="R99" s="342">
        <v>360445.78</v>
      </c>
      <c r="S99" s="342">
        <v>1047464</v>
      </c>
      <c r="T99" s="344">
        <v>254214.71</v>
      </c>
      <c r="U99" s="339"/>
      <c r="V99" s="339"/>
      <c r="W99" s="339"/>
      <c r="X99" s="344">
        <v>487540</v>
      </c>
      <c r="Y99" s="339"/>
      <c r="Z99" s="345">
        <v>635675</v>
      </c>
      <c r="AA99" s="340"/>
      <c r="AB99" s="340"/>
      <c r="AC99" s="345">
        <v>164353.12</v>
      </c>
      <c r="AD99" s="345">
        <v>109485.24</v>
      </c>
      <c r="AE99" s="340"/>
      <c r="AF99" s="340"/>
      <c r="AG99" s="340"/>
    </row>
    <row r="100" spans="1:33" x14ac:dyDescent="0.2">
      <c r="A100" s="336" t="s">
        <v>2894</v>
      </c>
      <c r="B100" s="341">
        <v>107309.54</v>
      </c>
      <c r="C100" s="341">
        <v>14800</v>
      </c>
      <c r="D100" s="341">
        <v>17027.84</v>
      </c>
      <c r="E100" s="337"/>
      <c r="F100" s="336"/>
      <c r="G100" s="342">
        <v>1126348.3799999999</v>
      </c>
      <c r="H100" s="342">
        <v>93534.94</v>
      </c>
      <c r="I100" s="336"/>
      <c r="J100" s="336"/>
      <c r="K100" s="338"/>
      <c r="L100" s="338"/>
      <c r="M100" s="343">
        <v>364291</v>
      </c>
      <c r="N100" s="338"/>
      <c r="O100" s="338"/>
      <c r="P100" s="342">
        <v>151225</v>
      </c>
      <c r="Q100" s="336"/>
      <c r="R100" s="342">
        <v>12404</v>
      </c>
      <c r="S100" s="342">
        <v>1768225.65</v>
      </c>
      <c r="T100" s="344">
        <v>22950.31</v>
      </c>
      <c r="U100" s="339"/>
      <c r="V100" s="339"/>
      <c r="W100" s="339"/>
      <c r="X100" s="339"/>
      <c r="Y100" s="339"/>
      <c r="Z100" s="345">
        <v>57300</v>
      </c>
      <c r="AA100" s="340"/>
      <c r="AB100" s="340"/>
      <c r="AC100" s="345">
        <v>212233.68</v>
      </c>
      <c r="AD100" s="345">
        <v>29969.07</v>
      </c>
      <c r="AE100" s="340"/>
      <c r="AF100" s="340"/>
      <c r="AG100" s="340"/>
    </row>
    <row r="101" spans="1:33" x14ac:dyDescent="0.2">
      <c r="A101" s="336" t="s">
        <v>2924</v>
      </c>
      <c r="B101" s="341">
        <v>176345.43</v>
      </c>
      <c r="C101" s="337"/>
      <c r="D101" s="341">
        <v>42492.24</v>
      </c>
      <c r="E101" s="337"/>
      <c r="F101" s="336"/>
      <c r="G101" s="342">
        <v>706506.47</v>
      </c>
      <c r="H101" s="342">
        <v>149456.10999999999</v>
      </c>
      <c r="I101" s="336"/>
      <c r="J101" s="336"/>
      <c r="K101" s="338"/>
      <c r="L101" s="338"/>
      <c r="M101" s="338"/>
      <c r="N101" s="338"/>
      <c r="O101" s="338"/>
      <c r="P101" s="336"/>
      <c r="Q101" s="336"/>
      <c r="R101" s="336"/>
      <c r="S101" s="342">
        <v>1440650.38</v>
      </c>
      <c r="T101" s="344">
        <v>225154.96</v>
      </c>
      <c r="U101" s="339"/>
      <c r="V101" s="339"/>
      <c r="W101" s="339"/>
      <c r="X101" s="344">
        <v>349340</v>
      </c>
      <c r="Y101" s="339"/>
      <c r="Z101" s="345">
        <v>466814</v>
      </c>
      <c r="AA101" s="340"/>
      <c r="AB101" s="340"/>
      <c r="AC101" s="345">
        <v>88401.06</v>
      </c>
      <c r="AD101" s="345">
        <v>28245.38</v>
      </c>
      <c r="AE101" s="340"/>
      <c r="AF101" s="340"/>
      <c r="AG101" s="340"/>
    </row>
    <row r="102" spans="1:33" x14ac:dyDescent="0.2">
      <c r="A102" s="336" t="s">
        <v>2895</v>
      </c>
      <c r="B102" s="341">
        <v>274000.87</v>
      </c>
      <c r="C102" s="337"/>
      <c r="D102" s="341">
        <v>2861.09</v>
      </c>
      <c r="E102" s="337"/>
      <c r="F102" s="336"/>
      <c r="G102" s="342">
        <v>1386276.69</v>
      </c>
      <c r="H102" s="342">
        <v>389064.01</v>
      </c>
      <c r="I102" s="336"/>
      <c r="J102" s="336"/>
      <c r="K102" s="343">
        <v>91000</v>
      </c>
      <c r="L102" s="343">
        <v>27200</v>
      </c>
      <c r="M102" s="338"/>
      <c r="N102" s="343">
        <v>1161.47</v>
      </c>
      <c r="O102" s="338"/>
      <c r="P102" s="336"/>
      <c r="Q102" s="336"/>
      <c r="R102" s="336"/>
      <c r="S102" s="342">
        <v>2439714</v>
      </c>
      <c r="T102" s="344">
        <v>7000.5</v>
      </c>
      <c r="U102" s="339"/>
      <c r="V102" s="339"/>
      <c r="W102" s="339"/>
      <c r="X102" s="344">
        <v>240560</v>
      </c>
      <c r="Y102" s="339"/>
      <c r="Z102" s="345">
        <v>249680</v>
      </c>
      <c r="AA102" s="340"/>
      <c r="AB102" s="340"/>
      <c r="AC102" s="345">
        <v>18730</v>
      </c>
      <c r="AD102" s="345">
        <v>57095.88</v>
      </c>
      <c r="AE102" s="340"/>
      <c r="AF102" s="340"/>
      <c r="AG102" s="340"/>
    </row>
    <row r="103" spans="1:33" x14ac:dyDescent="0.2">
      <c r="A103" s="336" t="s">
        <v>2896</v>
      </c>
      <c r="B103" s="341">
        <v>413218.78</v>
      </c>
      <c r="C103" s="337"/>
      <c r="D103" s="341">
        <v>104364.82</v>
      </c>
      <c r="E103" s="337"/>
      <c r="F103" s="336"/>
      <c r="G103" s="342">
        <v>998637.63</v>
      </c>
      <c r="H103" s="342">
        <v>165847.15</v>
      </c>
      <c r="I103" s="336"/>
      <c r="J103" s="336"/>
      <c r="K103" s="338"/>
      <c r="L103" s="343">
        <v>80242.080000000002</v>
      </c>
      <c r="M103" s="338"/>
      <c r="N103" s="338"/>
      <c r="O103" s="338"/>
      <c r="P103" s="336"/>
      <c r="Q103" s="336"/>
      <c r="R103" s="336"/>
      <c r="S103" s="342">
        <v>3137825</v>
      </c>
      <c r="T103" s="344">
        <v>273775.25</v>
      </c>
      <c r="U103" s="339"/>
      <c r="V103" s="344">
        <v>14.58</v>
      </c>
      <c r="W103" s="339"/>
      <c r="X103" s="339"/>
      <c r="Y103" s="339"/>
      <c r="Z103" s="345">
        <v>39010</v>
      </c>
      <c r="AA103" s="340"/>
      <c r="AB103" s="340"/>
      <c r="AC103" s="345">
        <v>84131.59</v>
      </c>
      <c r="AD103" s="345">
        <v>41971.58</v>
      </c>
      <c r="AE103" s="340"/>
      <c r="AF103" s="340"/>
      <c r="AG103" s="340"/>
    </row>
    <row r="104" spans="1:33" x14ac:dyDescent="0.2">
      <c r="A104" s="336" t="s">
        <v>2899</v>
      </c>
      <c r="B104" s="341">
        <v>166727.07999999999</v>
      </c>
      <c r="C104" s="337"/>
      <c r="D104" s="341">
        <v>45060.4</v>
      </c>
      <c r="E104" s="337"/>
      <c r="F104" s="336"/>
      <c r="G104" s="342">
        <v>1227563.18</v>
      </c>
      <c r="H104" s="342">
        <v>342049.44</v>
      </c>
      <c r="I104" s="336"/>
      <c r="J104" s="336"/>
      <c r="K104" s="338"/>
      <c r="L104" s="343">
        <v>38351.040000000001</v>
      </c>
      <c r="M104" s="338"/>
      <c r="N104" s="343">
        <v>4496.88</v>
      </c>
      <c r="O104" s="338"/>
      <c r="P104" s="336"/>
      <c r="Q104" s="336"/>
      <c r="R104" s="336"/>
      <c r="S104" s="342">
        <v>1499736.2</v>
      </c>
      <c r="T104" s="344">
        <v>282072.62</v>
      </c>
      <c r="U104" s="339"/>
      <c r="V104" s="339"/>
      <c r="W104" s="339"/>
      <c r="X104" s="344">
        <v>233200</v>
      </c>
      <c r="Y104" s="344">
        <v>3000</v>
      </c>
      <c r="Z104" s="345">
        <v>288926</v>
      </c>
      <c r="AA104" s="340"/>
      <c r="AB104" s="340"/>
      <c r="AC104" s="345">
        <v>98993.79</v>
      </c>
      <c r="AD104" s="345">
        <v>26065.66</v>
      </c>
      <c r="AE104" s="340"/>
      <c r="AF104" s="340"/>
      <c r="AG104" s="340"/>
    </row>
    <row r="105" spans="1:33" x14ac:dyDescent="0.2">
      <c r="A105" s="336" t="s">
        <v>2900</v>
      </c>
      <c r="B105" s="341">
        <v>232556.83</v>
      </c>
      <c r="C105" s="337"/>
      <c r="D105" s="341">
        <v>38131.68</v>
      </c>
      <c r="E105" s="337"/>
      <c r="F105" s="336"/>
      <c r="G105" s="342">
        <v>712365.15</v>
      </c>
      <c r="H105" s="342">
        <v>285524.14</v>
      </c>
      <c r="I105" s="336"/>
      <c r="J105" s="336"/>
      <c r="K105" s="338"/>
      <c r="L105" s="343">
        <v>34465</v>
      </c>
      <c r="M105" s="338"/>
      <c r="N105" s="343">
        <v>4405.04</v>
      </c>
      <c r="O105" s="338"/>
      <c r="P105" s="336"/>
      <c r="Q105" s="336"/>
      <c r="R105" s="336"/>
      <c r="S105" s="342">
        <v>2219622</v>
      </c>
      <c r="T105" s="344">
        <v>18838.64</v>
      </c>
      <c r="U105" s="339"/>
      <c r="V105" s="339"/>
      <c r="W105" s="339"/>
      <c r="X105" s="344">
        <v>160120</v>
      </c>
      <c r="Y105" s="344">
        <v>3000</v>
      </c>
      <c r="Z105" s="345">
        <v>236950</v>
      </c>
      <c r="AA105" s="340"/>
      <c r="AB105" s="340"/>
      <c r="AC105" s="345">
        <v>59003.94</v>
      </c>
      <c r="AD105" s="345">
        <v>35136.959999999999</v>
      </c>
      <c r="AE105" s="340"/>
      <c r="AF105" s="340"/>
      <c r="AG105" s="340"/>
    </row>
    <row r="106" spans="1:33" x14ac:dyDescent="0.2">
      <c r="A106" s="336" t="s">
        <v>2902</v>
      </c>
      <c r="B106" s="341">
        <v>242027.2</v>
      </c>
      <c r="C106" s="337"/>
      <c r="D106" s="341">
        <v>30090.69</v>
      </c>
      <c r="E106" s="337"/>
      <c r="F106" s="336"/>
      <c r="G106" s="342">
        <v>874137.91</v>
      </c>
      <c r="H106" s="342">
        <v>250380.46</v>
      </c>
      <c r="I106" s="336"/>
      <c r="J106" s="336"/>
      <c r="K106" s="338"/>
      <c r="L106" s="343">
        <v>34590</v>
      </c>
      <c r="M106" s="338"/>
      <c r="N106" s="343">
        <v>287.18</v>
      </c>
      <c r="O106" s="338"/>
      <c r="P106" s="342">
        <v>2000</v>
      </c>
      <c r="Q106" s="336"/>
      <c r="R106" s="336"/>
      <c r="S106" s="342">
        <v>57641</v>
      </c>
      <c r="T106" s="344">
        <v>41426.26</v>
      </c>
      <c r="U106" s="339"/>
      <c r="V106" s="339"/>
      <c r="W106" s="339"/>
      <c r="X106" s="344">
        <v>132680</v>
      </c>
      <c r="Y106" s="344">
        <v>7000</v>
      </c>
      <c r="Z106" s="345">
        <v>231106</v>
      </c>
      <c r="AA106" s="340"/>
      <c r="AB106" s="340"/>
      <c r="AC106" s="345">
        <v>59420</v>
      </c>
      <c r="AD106" s="345">
        <v>30142.799999999999</v>
      </c>
      <c r="AE106" s="340"/>
      <c r="AF106" s="340"/>
      <c r="AG106" s="340"/>
    </row>
    <row r="107" spans="1:33" x14ac:dyDescent="0.2">
      <c r="A107" s="336" t="s">
        <v>2904</v>
      </c>
      <c r="B107" s="341">
        <v>939680.61</v>
      </c>
      <c r="C107" s="337"/>
      <c r="D107" s="341">
        <v>53320.7</v>
      </c>
      <c r="E107" s="337"/>
      <c r="F107" s="336"/>
      <c r="G107" s="342">
        <v>959375.17</v>
      </c>
      <c r="H107" s="342">
        <v>101141.81</v>
      </c>
      <c r="I107" s="336"/>
      <c r="J107" s="336"/>
      <c r="K107" s="338"/>
      <c r="L107" s="338"/>
      <c r="M107" s="338"/>
      <c r="N107" s="343">
        <v>153</v>
      </c>
      <c r="O107" s="338"/>
      <c r="P107" s="336"/>
      <c r="Q107" s="336"/>
      <c r="R107" s="336"/>
      <c r="S107" s="342">
        <v>4303318.3099999996</v>
      </c>
      <c r="T107" s="344">
        <v>349640.68</v>
      </c>
      <c r="U107" s="344">
        <v>128000</v>
      </c>
      <c r="V107" s="339"/>
      <c r="W107" s="339"/>
      <c r="X107" s="344">
        <v>408973</v>
      </c>
      <c r="Y107" s="339"/>
      <c r="Z107" s="345">
        <v>476961</v>
      </c>
      <c r="AA107" s="340"/>
      <c r="AB107" s="340"/>
      <c r="AC107" s="345">
        <v>73575.12</v>
      </c>
      <c r="AD107" s="345">
        <v>19483.7</v>
      </c>
      <c r="AE107" s="340"/>
      <c r="AF107" s="340"/>
      <c r="AG107" s="340"/>
    </row>
    <row r="108" spans="1:33" x14ac:dyDescent="0.2">
      <c r="A108" s="336" t="s">
        <v>2905</v>
      </c>
      <c r="B108" s="341">
        <v>256191.6</v>
      </c>
      <c r="C108" s="337"/>
      <c r="D108" s="341">
        <v>35343.46</v>
      </c>
      <c r="E108" s="337"/>
      <c r="F108" s="336"/>
      <c r="G108" s="342">
        <v>600905.01</v>
      </c>
      <c r="H108" s="342">
        <v>188383.78</v>
      </c>
      <c r="I108" s="336"/>
      <c r="J108" s="336"/>
      <c r="K108" s="338"/>
      <c r="L108" s="343">
        <v>32440</v>
      </c>
      <c r="M108" s="338"/>
      <c r="N108" s="343">
        <v>156</v>
      </c>
      <c r="O108" s="338"/>
      <c r="P108" s="336"/>
      <c r="Q108" s="336"/>
      <c r="R108" s="336"/>
      <c r="S108" s="342">
        <v>2346487</v>
      </c>
      <c r="T108" s="344">
        <v>70056.75</v>
      </c>
      <c r="U108" s="339"/>
      <c r="V108" s="339"/>
      <c r="W108" s="339"/>
      <c r="X108" s="344">
        <v>252675.6</v>
      </c>
      <c r="Y108" s="339"/>
      <c r="Z108" s="345">
        <v>296675.59999999998</v>
      </c>
      <c r="AA108" s="340"/>
      <c r="AB108" s="340"/>
      <c r="AC108" s="345">
        <v>65604.13</v>
      </c>
      <c r="AD108" s="345">
        <v>32948.15</v>
      </c>
      <c r="AE108" s="340"/>
      <c r="AF108" s="340"/>
      <c r="AG108" s="340"/>
    </row>
    <row r="109" spans="1:33" x14ac:dyDescent="0.2">
      <c r="A109" s="336" t="s">
        <v>2906</v>
      </c>
      <c r="B109" s="341">
        <v>624763.02</v>
      </c>
      <c r="C109" s="337"/>
      <c r="D109" s="341">
        <v>89546.73</v>
      </c>
      <c r="E109" s="337"/>
      <c r="F109" s="336"/>
      <c r="G109" s="342">
        <v>930340.73</v>
      </c>
      <c r="H109" s="342">
        <v>236721.66</v>
      </c>
      <c r="I109" s="336"/>
      <c r="J109" s="336"/>
      <c r="K109" s="343">
        <v>0</v>
      </c>
      <c r="L109" s="343">
        <v>46767.32</v>
      </c>
      <c r="M109" s="338"/>
      <c r="N109" s="343">
        <v>449.06</v>
      </c>
      <c r="O109" s="338"/>
      <c r="P109" s="336"/>
      <c r="Q109" s="336"/>
      <c r="R109" s="336"/>
      <c r="S109" s="342">
        <v>2125037.4300000002</v>
      </c>
      <c r="T109" s="344">
        <v>210212.12</v>
      </c>
      <c r="U109" s="339"/>
      <c r="V109" s="339"/>
      <c r="W109" s="339"/>
      <c r="X109" s="344">
        <v>255467</v>
      </c>
      <c r="Y109" s="339"/>
      <c r="Z109" s="345">
        <v>340813</v>
      </c>
      <c r="AA109" s="340"/>
      <c r="AB109" s="340"/>
      <c r="AC109" s="345">
        <v>258282.71</v>
      </c>
      <c r="AD109" s="345">
        <v>31639.8</v>
      </c>
      <c r="AE109" s="340"/>
      <c r="AF109" s="340"/>
      <c r="AG109" s="340"/>
    </row>
    <row r="110" spans="1:33" x14ac:dyDescent="0.2">
      <c r="A110" s="336" t="s">
        <v>2907</v>
      </c>
      <c r="B110" s="341">
        <v>672373.35</v>
      </c>
      <c r="C110" s="337"/>
      <c r="D110" s="341">
        <v>56682.1</v>
      </c>
      <c r="E110" s="337"/>
      <c r="F110" s="336"/>
      <c r="G110" s="342">
        <v>3072671.75</v>
      </c>
      <c r="H110" s="342">
        <v>148025.51999999999</v>
      </c>
      <c r="I110" s="336"/>
      <c r="J110" s="336"/>
      <c r="K110" s="338"/>
      <c r="L110" s="343">
        <v>17029.310000000001</v>
      </c>
      <c r="M110" s="338"/>
      <c r="N110" s="343">
        <v>160</v>
      </c>
      <c r="O110" s="338"/>
      <c r="P110" s="336"/>
      <c r="Q110" s="336"/>
      <c r="R110" s="336"/>
      <c r="S110" s="342">
        <v>1196485.3400000001</v>
      </c>
      <c r="T110" s="344">
        <v>278206.87</v>
      </c>
      <c r="U110" s="339"/>
      <c r="V110" s="339"/>
      <c r="W110" s="339"/>
      <c r="X110" s="344">
        <v>181335</v>
      </c>
      <c r="Y110" s="339"/>
      <c r="Z110" s="345">
        <v>292393</v>
      </c>
      <c r="AA110" s="340"/>
      <c r="AB110" s="340"/>
      <c r="AC110" s="345">
        <v>59847.39</v>
      </c>
      <c r="AD110" s="345">
        <v>40297.58</v>
      </c>
      <c r="AE110" s="340"/>
      <c r="AF110" s="340"/>
      <c r="AG110" s="345">
        <v>500</v>
      </c>
    </row>
    <row r="111" spans="1:33" x14ac:dyDescent="0.2">
      <c r="A111" s="336" t="s">
        <v>2925</v>
      </c>
      <c r="B111" s="341">
        <v>311720.27</v>
      </c>
      <c r="C111" s="337"/>
      <c r="D111" s="341">
        <v>3664.31</v>
      </c>
      <c r="E111" s="337"/>
      <c r="F111" s="336"/>
      <c r="G111" s="342">
        <v>482868.01</v>
      </c>
      <c r="H111" s="342">
        <v>200204.15</v>
      </c>
      <c r="I111" s="336"/>
      <c r="J111" s="336"/>
      <c r="K111" s="338"/>
      <c r="L111" s="343">
        <v>24067.02</v>
      </c>
      <c r="M111" s="338"/>
      <c r="N111" s="343">
        <v>156</v>
      </c>
      <c r="O111" s="338"/>
      <c r="P111" s="336"/>
      <c r="Q111" s="336"/>
      <c r="R111" s="336"/>
      <c r="S111" s="342">
        <v>1169693.49</v>
      </c>
      <c r="T111" s="344">
        <v>46686.41</v>
      </c>
      <c r="U111" s="339"/>
      <c r="V111" s="339"/>
      <c r="W111" s="339"/>
      <c r="X111" s="344">
        <v>160612</v>
      </c>
      <c r="Y111" s="339"/>
      <c r="Z111" s="345">
        <v>207732</v>
      </c>
      <c r="AA111" s="340"/>
      <c r="AB111" s="340"/>
      <c r="AC111" s="345">
        <v>40563.54</v>
      </c>
      <c r="AD111" s="345">
        <v>32333.66</v>
      </c>
      <c r="AE111" s="340"/>
      <c r="AF111" s="340"/>
      <c r="AG111" s="340"/>
    </row>
    <row r="112" spans="1:33" x14ac:dyDescent="0.2">
      <c r="A112" s="336" t="s">
        <v>2908</v>
      </c>
      <c r="B112" s="341">
        <v>1051187.98</v>
      </c>
      <c r="C112" s="341">
        <v>23900</v>
      </c>
      <c r="D112" s="341">
        <v>93986.99</v>
      </c>
      <c r="E112" s="337"/>
      <c r="F112" s="336"/>
      <c r="G112" s="342">
        <v>1246301.3999999999</v>
      </c>
      <c r="H112" s="342">
        <v>215638.18</v>
      </c>
      <c r="I112" s="336"/>
      <c r="J112" s="336"/>
      <c r="K112" s="343">
        <v>0</v>
      </c>
      <c r="L112" s="343">
        <v>25395</v>
      </c>
      <c r="M112" s="343">
        <v>170000</v>
      </c>
      <c r="N112" s="343">
        <v>510.09</v>
      </c>
      <c r="O112" s="338"/>
      <c r="P112" s="336"/>
      <c r="Q112" s="336"/>
      <c r="R112" s="336"/>
      <c r="S112" s="342">
        <v>620039.24</v>
      </c>
      <c r="T112" s="344">
        <v>157550.18</v>
      </c>
      <c r="U112" s="339"/>
      <c r="V112" s="339"/>
      <c r="W112" s="344">
        <v>630</v>
      </c>
      <c r="X112" s="344">
        <v>175058.8</v>
      </c>
      <c r="Y112" s="344">
        <v>108300</v>
      </c>
      <c r="Z112" s="345">
        <v>240860.16</v>
      </c>
      <c r="AA112" s="340"/>
      <c r="AB112" s="340"/>
      <c r="AC112" s="345">
        <v>267618.73</v>
      </c>
      <c r="AD112" s="345">
        <v>48078.720000000001</v>
      </c>
      <c r="AE112" s="340"/>
      <c r="AF112" s="340"/>
      <c r="AG112" s="340"/>
    </row>
    <row r="113" spans="1:33" x14ac:dyDescent="0.2">
      <c r="A113" s="336" t="s">
        <v>2909</v>
      </c>
      <c r="B113" s="341">
        <v>952981.75</v>
      </c>
      <c r="C113" s="341">
        <v>21900</v>
      </c>
      <c r="D113" s="341">
        <v>48257.78</v>
      </c>
      <c r="E113" s="337"/>
      <c r="F113" s="336"/>
      <c r="G113" s="342">
        <v>1078280.8999999999</v>
      </c>
      <c r="H113" s="342">
        <v>86995.18</v>
      </c>
      <c r="I113" s="336"/>
      <c r="J113" s="336"/>
      <c r="K113" s="343">
        <v>3000</v>
      </c>
      <c r="L113" s="343">
        <v>90887</v>
      </c>
      <c r="M113" s="343">
        <v>112880</v>
      </c>
      <c r="N113" s="343">
        <v>20.7</v>
      </c>
      <c r="O113" s="338"/>
      <c r="P113" s="336"/>
      <c r="Q113" s="336"/>
      <c r="R113" s="336"/>
      <c r="S113" s="342">
        <v>3271774.09</v>
      </c>
      <c r="T113" s="344">
        <v>270684.71999999997</v>
      </c>
      <c r="U113" s="339"/>
      <c r="V113" s="339"/>
      <c r="W113" s="344">
        <v>860</v>
      </c>
      <c r="X113" s="344">
        <v>305839.59999999998</v>
      </c>
      <c r="Y113" s="339"/>
      <c r="Z113" s="345">
        <v>454466.6</v>
      </c>
      <c r="AA113" s="340"/>
      <c r="AB113" s="340"/>
      <c r="AC113" s="345">
        <v>396649.66</v>
      </c>
      <c r="AD113" s="345">
        <v>43589.2</v>
      </c>
      <c r="AE113" s="340"/>
      <c r="AF113" s="340"/>
      <c r="AG113" s="340"/>
    </row>
    <row r="114" spans="1:33" x14ac:dyDescent="0.2">
      <c r="A114" s="336" t="s">
        <v>2910</v>
      </c>
      <c r="B114" s="341">
        <v>570972.80000000005</v>
      </c>
      <c r="C114" s="341">
        <v>10200</v>
      </c>
      <c r="D114" s="341">
        <v>31919</v>
      </c>
      <c r="E114" s="337"/>
      <c r="F114" s="336"/>
      <c r="G114" s="342">
        <v>791868.02</v>
      </c>
      <c r="H114" s="342">
        <v>-7930.9</v>
      </c>
      <c r="I114" s="336"/>
      <c r="J114" s="336"/>
      <c r="K114" s="338"/>
      <c r="L114" s="338"/>
      <c r="M114" s="338"/>
      <c r="N114" s="343">
        <v>3</v>
      </c>
      <c r="O114" s="338"/>
      <c r="P114" s="336"/>
      <c r="Q114" s="336"/>
      <c r="R114" s="336"/>
      <c r="S114" s="342">
        <v>1131001.29</v>
      </c>
      <c r="T114" s="344">
        <v>99724.97</v>
      </c>
      <c r="U114" s="339"/>
      <c r="V114" s="339"/>
      <c r="W114" s="344">
        <v>830</v>
      </c>
      <c r="X114" s="344">
        <v>141940</v>
      </c>
      <c r="Y114" s="339"/>
      <c r="Z114" s="345">
        <v>181090</v>
      </c>
      <c r="AA114" s="340"/>
      <c r="AB114" s="340"/>
      <c r="AC114" s="345">
        <v>81169.61</v>
      </c>
      <c r="AD114" s="345">
        <v>12196.56</v>
      </c>
      <c r="AE114" s="340"/>
      <c r="AF114" s="340"/>
      <c r="AG114" s="340"/>
    </row>
    <row r="115" spans="1:33" x14ac:dyDescent="0.2">
      <c r="A115" s="336" t="s">
        <v>2911</v>
      </c>
      <c r="B115" s="341">
        <v>416736.04</v>
      </c>
      <c r="C115" s="341">
        <v>22900</v>
      </c>
      <c r="D115" s="341">
        <v>57180.68</v>
      </c>
      <c r="E115" s="337"/>
      <c r="F115" s="336"/>
      <c r="G115" s="342">
        <v>876020.27</v>
      </c>
      <c r="H115" s="342">
        <v>410865.86</v>
      </c>
      <c r="I115" s="336"/>
      <c r="J115" s="336"/>
      <c r="K115" s="338"/>
      <c r="L115" s="338"/>
      <c r="M115" s="338"/>
      <c r="N115" s="343">
        <v>0</v>
      </c>
      <c r="O115" s="338"/>
      <c r="P115" s="336"/>
      <c r="Q115" s="336"/>
      <c r="R115" s="336"/>
      <c r="S115" s="342">
        <v>1731639.01</v>
      </c>
      <c r="T115" s="344">
        <v>174967.64</v>
      </c>
      <c r="U115" s="339"/>
      <c r="V115" s="339"/>
      <c r="W115" s="344">
        <v>1140</v>
      </c>
      <c r="X115" s="344">
        <v>311800</v>
      </c>
      <c r="Y115" s="339"/>
      <c r="Z115" s="345">
        <v>432461</v>
      </c>
      <c r="AA115" s="340"/>
      <c r="AB115" s="340"/>
      <c r="AC115" s="345">
        <v>129714.91</v>
      </c>
      <c r="AD115" s="345">
        <v>44883.67</v>
      </c>
      <c r="AE115" s="340"/>
      <c r="AF115" s="340"/>
      <c r="AG115" s="340"/>
    </row>
    <row r="116" spans="1:33" x14ac:dyDescent="0.2">
      <c r="A116" s="336" t="s">
        <v>2912</v>
      </c>
      <c r="B116" s="341">
        <v>224131.39</v>
      </c>
      <c r="C116" s="337"/>
      <c r="D116" s="341">
        <v>33219.550000000003</v>
      </c>
      <c r="E116" s="337"/>
      <c r="F116" s="336"/>
      <c r="G116" s="342">
        <v>563933.21</v>
      </c>
      <c r="H116" s="342">
        <v>234818.3</v>
      </c>
      <c r="I116" s="336"/>
      <c r="J116" s="336"/>
      <c r="K116" s="343">
        <v>0</v>
      </c>
      <c r="L116" s="338"/>
      <c r="M116" s="338"/>
      <c r="N116" s="338"/>
      <c r="O116" s="338"/>
      <c r="P116" s="336"/>
      <c r="Q116" s="336"/>
      <c r="R116" s="336"/>
      <c r="S116" s="342">
        <v>2353915.73</v>
      </c>
      <c r="T116" s="344">
        <v>42412.26</v>
      </c>
      <c r="U116" s="339"/>
      <c r="V116" s="339"/>
      <c r="W116" s="339"/>
      <c r="X116" s="344">
        <v>65930</v>
      </c>
      <c r="Y116" s="339"/>
      <c r="Z116" s="345">
        <v>83530</v>
      </c>
      <c r="AA116" s="340"/>
      <c r="AB116" s="340"/>
      <c r="AC116" s="345">
        <v>87055.01</v>
      </c>
      <c r="AD116" s="345">
        <v>31508.54</v>
      </c>
      <c r="AE116" s="340"/>
      <c r="AF116" s="340"/>
      <c r="AG116" s="340"/>
    </row>
    <row r="117" spans="1:33" x14ac:dyDescent="0.2">
      <c r="A117" s="336" t="s">
        <v>2913</v>
      </c>
      <c r="B117" s="341">
        <v>669851.43000000005</v>
      </c>
      <c r="C117" s="341">
        <v>48800</v>
      </c>
      <c r="D117" s="341">
        <v>77474.58</v>
      </c>
      <c r="E117" s="337"/>
      <c r="F117" s="336"/>
      <c r="G117" s="342">
        <v>2338902.48</v>
      </c>
      <c r="H117" s="342">
        <v>439555.69</v>
      </c>
      <c r="I117" s="336"/>
      <c r="J117" s="336"/>
      <c r="K117" s="343">
        <v>0</v>
      </c>
      <c r="L117" s="338"/>
      <c r="M117" s="343">
        <v>110000</v>
      </c>
      <c r="N117" s="343">
        <v>317.66000000000003</v>
      </c>
      <c r="O117" s="338"/>
      <c r="P117" s="336"/>
      <c r="Q117" s="336"/>
      <c r="R117" s="336"/>
      <c r="S117" s="342">
        <v>1221990.08</v>
      </c>
      <c r="T117" s="344">
        <v>195362.34</v>
      </c>
      <c r="U117" s="339"/>
      <c r="V117" s="339"/>
      <c r="W117" s="344">
        <v>1280</v>
      </c>
      <c r="X117" s="344">
        <v>309400</v>
      </c>
      <c r="Y117" s="339"/>
      <c r="Z117" s="345">
        <v>460320</v>
      </c>
      <c r="AA117" s="345">
        <v>500</v>
      </c>
      <c r="AB117" s="345">
        <v>1728</v>
      </c>
      <c r="AC117" s="345">
        <v>290786.27</v>
      </c>
      <c r="AD117" s="345">
        <v>23386.98</v>
      </c>
      <c r="AE117" s="340"/>
      <c r="AF117" s="340"/>
      <c r="AG117" s="340"/>
    </row>
    <row r="118" spans="1:33" x14ac:dyDescent="0.2">
      <c r="A118" s="336" t="s">
        <v>2914</v>
      </c>
      <c r="B118" s="341">
        <v>550712.97</v>
      </c>
      <c r="C118" s="337"/>
      <c r="D118" s="341">
        <v>120522.1</v>
      </c>
      <c r="E118" s="337"/>
      <c r="F118" s="336"/>
      <c r="G118" s="342">
        <v>889966.31</v>
      </c>
      <c r="H118" s="342">
        <v>70302.78</v>
      </c>
      <c r="I118" s="336"/>
      <c r="J118" s="336"/>
      <c r="K118" s="343">
        <v>0</v>
      </c>
      <c r="L118" s="343">
        <v>31911.23</v>
      </c>
      <c r="M118" s="343">
        <v>64518</v>
      </c>
      <c r="N118" s="343">
        <v>5671</v>
      </c>
      <c r="O118" s="338"/>
      <c r="P118" s="336"/>
      <c r="Q118" s="336"/>
      <c r="R118" s="342">
        <v>900</v>
      </c>
      <c r="S118" s="342">
        <v>1488507.55</v>
      </c>
      <c r="T118" s="344">
        <v>17068.080000000002</v>
      </c>
      <c r="U118" s="339"/>
      <c r="V118" s="339"/>
      <c r="W118" s="339"/>
      <c r="X118" s="344">
        <v>198730</v>
      </c>
      <c r="Y118" s="339"/>
      <c r="Z118" s="345">
        <v>262608</v>
      </c>
      <c r="AA118" s="340"/>
      <c r="AB118" s="340"/>
      <c r="AC118" s="345">
        <v>50303.37</v>
      </c>
      <c r="AD118" s="345">
        <v>26489.040000000001</v>
      </c>
      <c r="AE118" s="340"/>
      <c r="AF118" s="340"/>
      <c r="AG118" s="340"/>
    </row>
    <row r="119" spans="1:33" x14ac:dyDescent="0.2">
      <c r="A119" s="336" t="s">
        <v>2915</v>
      </c>
      <c r="B119" s="341">
        <v>813345.02</v>
      </c>
      <c r="C119" s="337"/>
      <c r="D119" s="341">
        <v>89612.74</v>
      </c>
      <c r="E119" s="337"/>
      <c r="F119" s="336"/>
      <c r="G119" s="342">
        <v>621343.05000000005</v>
      </c>
      <c r="H119" s="342">
        <v>134092.35999999999</v>
      </c>
      <c r="I119" s="336"/>
      <c r="J119" s="336"/>
      <c r="K119" s="338"/>
      <c r="L119" s="343">
        <v>6600</v>
      </c>
      <c r="M119" s="338"/>
      <c r="N119" s="343">
        <v>0</v>
      </c>
      <c r="O119" s="338"/>
      <c r="P119" s="336"/>
      <c r="Q119" s="336"/>
      <c r="R119" s="342">
        <v>45948.51</v>
      </c>
      <c r="S119" s="342">
        <v>1247302.3600000001</v>
      </c>
      <c r="T119" s="344">
        <v>12330.48</v>
      </c>
      <c r="U119" s="339"/>
      <c r="V119" s="339"/>
      <c r="W119" s="339"/>
      <c r="X119" s="344">
        <v>160818</v>
      </c>
      <c r="Y119" s="339"/>
      <c r="Z119" s="345">
        <v>216278</v>
      </c>
      <c r="AA119" s="340"/>
      <c r="AB119" s="340"/>
      <c r="AC119" s="345">
        <v>62076.160000000003</v>
      </c>
      <c r="AD119" s="345">
        <v>18263.54</v>
      </c>
      <c r="AE119" s="340"/>
      <c r="AF119" s="340"/>
      <c r="AG119" s="340"/>
    </row>
    <row r="120" spans="1:33" x14ac:dyDescent="0.2">
      <c r="A120" s="336" t="s">
        <v>2916</v>
      </c>
      <c r="B120" s="341">
        <v>581284.51</v>
      </c>
      <c r="C120" s="337"/>
      <c r="D120" s="341">
        <v>26731.69</v>
      </c>
      <c r="E120" s="337"/>
      <c r="F120" s="336"/>
      <c r="G120" s="342">
        <v>541399.9</v>
      </c>
      <c r="H120" s="342">
        <v>106195.1</v>
      </c>
      <c r="I120" s="336"/>
      <c r="J120" s="336"/>
      <c r="K120" s="338"/>
      <c r="L120" s="343">
        <v>31903.38</v>
      </c>
      <c r="M120" s="338"/>
      <c r="N120" s="343">
        <v>6340.4</v>
      </c>
      <c r="O120" s="338"/>
      <c r="P120" s="336"/>
      <c r="Q120" s="336"/>
      <c r="R120" s="342">
        <v>7789.09</v>
      </c>
      <c r="S120" s="342">
        <v>1693308.65</v>
      </c>
      <c r="T120" s="344">
        <v>14306.74</v>
      </c>
      <c r="U120" s="339"/>
      <c r="V120" s="339"/>
      <c r="W120" s="339"/>
      <c r="X120" s="344">
        <v>125545</v>
      </c>
      <c r="Y120" s="339"/>
      <c r="Z120" s="345">
        <v>188169</v>
      </c>
      <c r="AA120" s="340"/>
      <c r="AB120" s="345">
        <v>1008</v>
      </c>
      <c r="AC120" s="345">
        <v>63711.42</v>
      </c>
      <c r="AD120" s="345">
        <v>15682.67</v>
      </c>
      <c r="AE120" s="340"/>
      <c r="AF120" s="340"/>
      <c r="AG120" s="340"/>
    </row>
    <row r="121" spans="1:33" x14ac:dyDescent="0.2">
      <c r="A121" s="336" t="s">
        <v>2917</v>
      </c>
      <c r="B121" s="341">
        <v>548133.94999999995</v>
      </c>
      <c r="C121" s="341">
        <v>20000</v>
      </c>
      <c r="D121" s="341">
        <v>195334.9</v>
      </c>
      <c r="E121" s="337"/>
      <c r="F121" s="336"/>
      <c r="G121" s="342">
        <v>912087.9</v>
      </c>
      <c r="H121" s="342">
        <v>287762.32</v>
      </c>
      <c r="I121" s="336"/>
      <c r="J121" s="336"/>
      <c r="K121" s="343">
        <v>0</v>
      </c>
      <c r="L121" s="343">
        <v>112343.52</v>
      </c>
      <c r="M121" s="343">
        <v>51444</v>
      </c>
      <c r="N121" s="343">
        <v>0</v>
      </c>
      <c r="O121" s="338"/>
      <c r="P121" s="336"/>
      <c r="Q121" s="336"/>
      <c r="R121" s="342">
        <v>28000</v>
      </c>
      <c r="S121" s="336"/>
      <c r="T121" s="344">
        <v>14060.13</v>
      </c>
      <c r="U121" s="339"/>
      <c r="V121" s="339"/>
      <c r="W121" s="339"/>
      <c r="X121" s="344">
        <v>324882</v>
      </c>
      <c r="Y121" s="339"/>
      <c r="Z121" s="345">
        <v>432072</v>
      </c>
      <c r="AA121" s="340"/>
      <c r="AB121" s="340"/>
      <c r="AC121" s="345">
        <v>78584.62</v>
      </c>
      <c r="AD121" s="345">
        <v>40153.18</v>
      </c>
      <c r="AE121" s="340"/>
      <c r="AF121" s="340"/>
      <c r="AG121" s="340"/>
    </row>
    <row r="122" spans="1:33" x14ac:dyDescent="0.2">
      <c r="A122" s="336" t="s">
        <v>2918</v>
      </c>
      <c r="B122" s="341">
        <v>182114.79</v>
      </c>
      <c r="C122" s="337"/>
      <c r="D122" s="341">
        <v>124865.26</v>
      </c>
      <c r="E122" s="337"/>
      <c r="F122" s="336"/>
      <c r="G122" s="342">
        <v>313824.64000000001</v>
      </c>
      <c r="H122" s="342">
        <v>23846.89</v>
      </c>
      <c r="I122" s="336"/>
      <c r="J122" s="336"/>
      <c r="K122" s="338"/>
      <c r="L122" s="343">
        <v>19265.07</v>
      </c>
      <c r="M122" s="343">
        <v>53400</v>
      </c>
      <c r="N122" s="343">
        <v>2449</v>
      </c>
      <c r="O122" s="338"/>
      <c r="P122" s="336"/>
      <c r="Q122" s="336"/>
      <c r="R122" s="342">
        <v>24381.4</v>
      </c>
      <c r="S122" s="342">
        <v>345503.07</v>
      </c>
      <c r="T122" s="344">
        <v>12527.71</v>
      </c>
      <c r="U122" s="339"/>
      <c r="V122" s="339"/>
      <c r="W122" s="339"/>
      <c r="X122" s="344">
        <v>160680</v>
      </c>
      <c r="Y122" s="339"/>
      <c r="Z122" s="345">
        <v>263585</v>
      </c>
      <c r="AA122" s="340"/>
      <c r="AB122" s="340"/>
      <c r="AC122" s="345">
        <v>53937.22</v>
      </c>
      <c r="AD122" s="345">
        <v>9755.93</v>
      </c>
      <c r="AE122" s="340"/>
      <c r="AF122" s="340"/>
      <c r="AG122" s="340"/>
    </row>
    <row r="123" spans="1:33" x14ac:dyDescent="0.2">
      <c r="A123" s="336" t="s">
        <v>2926</v>
      </c>
      <c r="B123" s="341">
        <v>380118.75</v>
      </c>
      <c r="C123" s="337"/>
      <c r="D123" s="341">
        <v>82991.070000000007</v>
      </c>
      <c r="E123" s="337"/>
      <c r="F123" s="336"/>
      <c r="G123" s="342">
        <v>488648.25</v>
      </c>
      <c r="H123" s="342">
        <v>75739.11</v>
      </c>
      <c r="I123" s="336"/>
      <c r="J123" s="336"/>
      <c r="K123" s="338"/>
      <c r="L123" s="343">
        <v>12765.28</v>
      </c>
      <c r="M123" s="338"/>
      <c r="N123" s="343">
        <v>0</v>
      </c>
      <c r="O123" s="338"/>
      <c r="P123" s="336"/>
      <c r="Q123" s="336"/>
      <c r="R123" s="336"/>
      <c r="S123" s="342">
        <v>2439641.09</v>
      </c>
      <c r="T123" s="344">
        <v>20925.330000000002</v>
      </c>
      <c r="U123" s="339"/>
      <c r="V123" s="339"/>
      <c r="W123" s="339"/>
      <c r="X123" s="344">
        <v>165260</v>
      </c>
      <c r="Y123" s="339"/>
      <c r="Z123" s="345">
        <v>186460</v>
      </c>
      <c r="AA123" s="340"/>
      <c r="AB123" s="340"/>
      <c r="AC123" s="345">
        <v>58253.15</v>
      </c>
      <c r="AD123" s="345">
        <v>40473.760000000002</v>
      </c>
      <c r="AE123" s="340"/>
      <c r="AF123" s="340"/>
      <c r="AG123" s="340"/>
    </row>
    <row r="124" spans="1:33" x14ac:dyDescent="0.2">
      <c r="A124" s="336" t="s">
        <v>2928</v>
      </c>
      <c r="B124" s="341">
        <v>485240.96</v>
      </c>
      <c r="C124" s="337"/>
      <c r="D124" s="341">
        <v>214111.46</v>
      </c>
      <c r="E124" s="337"/>
      <c r="F124" s="336"/>
      <c r="G124" s="342">
        <v>644571.75</v>
      </c>
      <c r="H124" s="342">
        <v>72605.460000000006</v>
      </c>
      <c r="I124" s="336"/>
      <c r="J124" s="336"/>
      <c r="K124" s="343">
        <v>0</v>
      </c>
      <c r="L124" s="343">
        <v>26500</v>
      </c>
      <c r="M124" s="343">
        <v>80050</v>
      </c>
      <c r="N124" s="343">
        <v>3868.01</v>
      </c>
      <c r="O124" s="338"/>
      <c r="P124" s="336"/>
      <c r="Q124" s="336"/>
      <c r="R124" s="342">
        <v>450</v>
      </c>
      <c r="S124" s="342">
        <v>3028722.67</v>
      </c>
      <c r="T124" s="344">
        <v>26757.87</v>
      </c>
      <c r="U124" s="339"/>
      <c r="V124" s="339"/>
      <c r="W124" s="339"/>
      <c r="X124" s="344">
        <v>208379.65</v>
      </c>
      <c r="Y124" s="339"/>
      <c r="Z124" s="345">
        <v>269985.65000000002</v>
      </c>
      <c r="AA124" s="340"/>
      <c r="AB124" s="340"/>
      <c r="AC124" s="345">
        <v>54200</v>
      </c>
      <c r="AD124" s="345">
        <v>46830.32</v>
      </c>
      <c r="AE124" s="340"/>
      <c r="AF124" s="340"/>
      <c r="AG124" s="340"/>
    </row>
    <row r="125" spans="1:33" x14ac:dyDescent="0.2">
      <c r="A125" s="336" t="s">
        <v>2930</v>
      </c>
      <c r="B125" s="341">
        <v>155368.04999999999</v>
      </c>
      <c r="C125" s="341">
        <v>25152</v>
      </c>
      <c r="D125" s="341">
        <v>26198.44</v>
      </c>
      <c r="E125" s="337"/>
      <c r="F125" s="336"/>
      <c r="G125" s="342">
        <v>891556.89</v>
      </c>
      <c r="H125" s="342">
        <v>79041.09</v>
      </c>
      <c r="I125" s="336"/>
      <c r="J125" s="336"/>
      <c r="K125" s="338"/>
      <c r="L125" s="343">
        <v>64680.61</v>
      </c>
      <c r="M125" s="338"/>
      <c r="N125" s="343">
        <v>0</v>
      </c>
      <c r="O125" s="338"/>
      <c r="P125" s="336"/>
      <c r="Q125" s="336"/>
      <c r="R125" s="336"/>
      <c r="S125" s="336"/>
      <c r="T125" s="344">
        <v>15327.28</v>
      </c>
      <c r="U125" s="339"/>
      <c r="V125" s="339"/>
      <c r="W125" s="339"/>
      <c r="X125" s="344">
        <v>241597.51</v>
      </c>
      <c r="Y125" s="339"/>
      <c r="Z125" s="345">
        <v>320189.51</v>
      </c>
      <c r="AA125" s="340"/>
      <c r="AB125" s="340"/>
      <c r="AC125" s="345">
        <v>52585.48</v>
      </c>
      <c r="AD125" s="345">
        <v>38696.769999999997</v>
      </c>
      <c r="AE125" s="340"/>
      <c r="AF125" s="340"/>
      <c r="AG125" s="340"/>
    </row>
    <row r="126" spans="1:33" x14ac:dyDescent="0.2">
      <c r="A126" s="336" t="s">
        <v>2897</v>
      </c>
      <c r="B126" s="341">
        <v>432054.3</v>
      </c>
      <c r="C126" s="341">
        <v>12200</v>
      </c>
      <c r="D126" s="341">
        <v>4390.32</v>
      </c>
      <c r="E126" s="337"/>
      <c r="F126" s="336"/>
      <c r="G126" s="342">
        <v>809451.35</v>
      </c>
      <c r="H126" s="342">
        <v>190108.89</v>
      </c>
      <c r="I126" s="336"/>
      <c r="J126" s="336"/>
      <c r="K126" s="338"/>
      <c r="L126" s="343">
        <v>91811.62</v>
      </c>
      <c r="M126" s="338"/>
      <c r="N126" s="343">
        <v>1310</v>
      </c>
      <c r="O126" s="338"/>
      <c r="P126" s="342">
        <v>85640</v>
      </c>
      <c r="Q126" s="336"/>
      <c r="R126" s="342">
        <v>-40659.11</v>
      </c>
      <c r="S126" s="342">
        <v>2656385</v>
      </c>
      <c r="T126" s="344">
        <v>95944.51</v>
      </c>
      <c r="U126" s="339"/>
      <c r="V126" s="339"/>
      <c r="W126" s="339"/>
      <c r="X126" s="344">
        <v>353111</v>
      </c>
      <c r="Y126" s="339"/>
      <c r="Z126" s="345">
        <v>492756</v>
      </c>
      <c r="AA126" s="340"/>
      <c r="AB126" s="340"/>
      <c r="AC126" s="345">
        <v>88247.58</v>
      </c>
      <c r="AD126" s="345">
        <v>38553.01</v>
      </c>
      <c r="AE126" s="340"/>
      <c r="AF126" s="340"/>
      <c r="AG126" s="340"/>
    </row>
    <row r="127" spans="1:33" x14ac:dyDescent="0.2">
      <c r="A127" s="336" t="s">
        <v>2898</v>
      </c>
      <c r="B127" s="341">
        <v>596610.86</v>
      </c>
      <c r="C127" s="341">
        <v>8800</v>
      </c>
      <c r="D127" s="341">
        <v>12913.12</v>
      </c>
      <c r="E127" s="337"/>
      <c r="F127" s="336"/>
      <c r="G127" s="342">
        <v>243830.3</v>
      </c>
      <c r="H127" s="342">
        <v>195559.18</v>
      </c>
      <c r="I127" s="336"/>
      <c r="J127" s="336"/>
      <c r="K127" s="338"/>
      <c r="L127" s="343">
        <v>51171.29</v>
      </c>
      <c r="M127" s="338"/>
      <c r="N127" s="343">
        <v>0</v>
      </c>
      <c r="O127" s="338"/>
      <c r="P127" s="336"/>
      <c r="Q127" s="336"/>
      <c r="R127" s="342">
        <v>-21840.6</v>
      </c>
      <c r="S127" s="342">
        <v>2668500</v>
      </c>
      <c r="T127" s="344">
        <v>64183.71</v>
      </c>
      <c r="U127" s="339"/>
      <c r="V127" s="339"/>
      <c r="W127" s="339"/>
      <c r="X127" s="344">
        <v>315882</v>
      </c>
      <c r="Y127" s="339"/>
      <c r="Z127" s="345">
        <v>393294</v>
      </c>
      <c r="AA127" s="340"/>
      <c r="AB127" s="340"/>
      <c r="AC127" s="345">
        <v>76579.8</v>
      </c>
      <c r="AD127" s="345">
        <v>20309.64</v>
      </c>
      <c r="AE127" s="340"/>
      <c r="AF127" s="340"/>
      <c r="AG127" s="340"/>
    </row>
    <row r="128" spans="1:33" x14ac:dyDescent="0.2">
      <c r="A128" s="336" t="s">
        <v>2901</v>
      </c>
      <c r="B128" s="341">
        <v>557278.84</v>
      </c>
      <c r="C128" s="341">
        <v>22900</v>
      </c>
      <c r="D128" s="341">
        <v>51838.080000000002</v>
      </c>
      <c r="E128" s="337"/>
      <c r="F128" s="336"/>
      <c r="G128" s="342">
        <v>4738053.3499999996</v>
      </c>
      <c r="H128" s="342">
        <v>140306.23000000001</v>
      </c>
      <c r="I128" s="336"/>
      <c r="J128" s="336"/>
      <c r="K128" s="338"/>
      <c r="L128" s="343">
        <v>185937.46</v>
      </c>
      <c r="M128" s="338"/>
      <c r="N128" s="343">
        <v>26</v>
      </c>
      <c r="O128" s="338"/>
      <c r="P128" s="336"/>
      <c r="Q128" s="336"/>
      <c r="R128" s="342">
        <v>-5845.42</v>
      </c>
      <c r="S128" s="342">
        <v>9526566.6699999999</v>
      </c>
      <c r="T128" s="344">
        <v>62272.12</v>
      </c>
      <c r="U128" s="339"/>
      <c r="V128" s="344">
        <v>119.97</v>
      </c>
      <c r="W128" s="339"/>
      <c r="X128" s="344">
        <v>542542.6</v>
      </c>
      <c r="Y128" s="339"/>
      <c r="Z128" s="345">
        <v>667606.6</v>
      </c>
      <c r="AA128" s="340"/>
      <c r="AB128" s="340"/>
      <c r="AC128" s="345">
        <v>106685.08</v>
      </c>
      <c r="AD128" s="345">
        <v>82739.679999999993</v>
      </c>
      <c r="AE128" s="340"/>
      <c r="AF128" s="340"/>
      <c r="AG128" s="340"/>
    </row>
    <row r="129" spans="1:33" x14ac:dyDescent="0.2">
      <c r="A129" s="336" t="s">
        <v>2903</v>
      </c>
      <c r="B129" s="341">
        <v>708366.12</v>
      </c>
      <c r="C129" s="341">
        <v>9600</v>
      </c>
      <c r="D129" s="341">
        <v>0</v>
      </c>
      <c r="E129" s="337"/>
      <c r="F129" s="336"/>
      <c r="G129" s="342">
        <v>372595.29</v>
      </c>
      <c r="H129" s="342">
        <v>188145.18</v>
      </c>
      <c r="I129" s="336"/>
      <c r="J129" s="336"/>
      <c r="K129" s="338"/>
      <c r="L129" s="343">
        <v>50116.35</v>
      </c>
      <c r="M129" s="338"/>
      <c r="N129" s="338"/>
      <c r="O129" s="338"/>
      <c r="P129" s="342">
        <v>155940</v>
      </c>
      <c r="Q129" s="336"/>
      <c r="R129" s="342">
        <v>-11194.4</v>
      </c>
      <c r="S129" s="342">
        <v>2647000</v>
      </c>
      <c r="T129" s="344">
        <v>80736.2</v>
      </c>
      <c r="U129" s="339"/>
      <c r="V129" s="339"/>
      <c r="W129" s="339"/>
      <c r="X129" s="344">
        <v>266453</v>
      </c>
      <c r="Y129" s="339"/>
      <c r="Z129" s="345">
        <v>334825.08</v>
      </c>
      <c r="AA129" s="340"/>
      <c r="AB129" s="340"/>
      <c r="AC129" s="345">
        <v>75514.37</v>
      </c>
      <c r="AD129" s="345">
        <v>21375.88</v>
      </c>
      <c r="AE129" s="340"/>
      <c r="AF129" s="340"/>
      <c r="AG129" s="340"/>
    </row>
    <row r="130" spans="1:33" x14ac:dyDescent="0.2">
      <c r="A130" s="336" t="s">
        <v>2929</v>
      </c>
      <c r="B130" s="341">
        <v>197517.46</v>
      </c>
      <c r="C130" s="341">
        <v>9200</v>
      </c>
      <c r="D130" s="341">
        <v>5362.29</v>
      </c>
      <c r="E130" s="337"/>
      <c r="F130" s="336"/>
      <c r="G130" s="342">
        <v>374090.98</v>
      </c>
      <c r="H130" s="342">
        <v>108800.63</v>
      </c>
      <c r="I130" s="336"/>
      <c r="J130" s="336"/>
      <c r="K130" s="338"/>
      <c r="L130" s="343">
        <v>84764</v>
      </c>
      <c r="M130" s="338"/>
      <c r="N130" s="343">
        <v>15</v>
      </c>
      <c r="O130" s="338"/>
      <c r="P130" s="336"/>
      <c r="Q130" s="336"/>
      <c r="R130" s="342">
        <v>-13151.49</v>
      </c>
      <c r="S130" s="342">
        <v>1913700</v>
      </c>
      <c r="T130" s="344">
        <v>57616.56</v>
      </c>
      <c r="U130" s="339"/>
      <c r="V130" s="339"/>
      <c r="W130" s="339"/>
      <c r="X130" s="344">
        <v>158917</v>
      </c>
      <c r="Y130" s="339"/>
      <c r="Z130" s="345">
        <v>191025</v>
      </c>
      <c r="AA130" s="340"/>
      <c r="AB130" s="340"/>
      <c r="AC130" s="345">
        <v>61778.16</v>
      </c>
      <c r="AD130" s="345">
        <v>24459.52</v>
      </c>
      <c r="AE130" s="340"/>
      <c r="AF130" s="340"/>
      <c r="AG130" s="340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Q130"/>
  <sheetViews>
    <sheetView topLeftCell="A115" zoomScale="70" zoomScaleNormal="70" workbookViewId="0">
      <selection activeCell="F4" sqref="F4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0" customWidth="1"/>
    <col min="6" max="9" width="17.75" style="89"/>
    <col min="10" max="14" width="17.75" style="250"/>
    <col min="15" max="19" width="17.75" style="232"/>
    <col min="20" max="23" width="17.75" style="250"/>
    <col min="24" max="29" width="17.75" style="73"/>
    <col min="30" max="31" width="17.75" style="90"/>
    <col min="32" max="32" width="33.125" style="90" bestFit="1" customWidth="1"/>
    <col min="33" max="36" width="17.75" style="90"/>
    <col min="37" max="37" width="33.125" style="90" bestFit="1" customWidth="1"/>
    <col min="38" max="38" width="20.5" style="72" bestFit="1" customWidth="1"/>
    <col min="39" max="39" width="17.875" style="50" bestFit="1" customWidth="1"/>
    <col min="40" max="40" width="17.375" style="51" bestFit="1" customWidth="1"/>
    <col min="41" max="41" width="17.625" style="48" bestFit="1" customWidth="1"/>
    <col min="42" max="42" width="19.125" style="47" bestFit="1" customWidth="1"/>
    <col min="43" max="43" width="23.625" style="51" bestFit="1" customWidth="1"/>
    <col min="44" max="16384" width="9" style="55"/>
  </cols>
  <sheetData>
    <row r="1" spans="1:43" x14ac:dyDescent="0.2">
      <c r="A1" s="228"/>
      <c r="B1" s="228"/>
      <c r="E1" s="250" t="s">
        <v>2457</v>
      </c>
      <c r="F1" s="89" t="s">
        <v>2463</v>
      </c>
      <c r="G1" s="89" t="s">
        <v>2465</v>
      </c>
      <c r="H1" s="89" t="s">
        <v>2467</v>
      </c>
      <c r="I1" s="89" t="s">
        <v>2933</v>
      </c>
      <c r="J1" s="250" t="s">
        <v>2798</v>
      </c>
      <c r="K1" s="250" t="s">
        <v>2469</v>
      </c>
      <c r="L1" s="250" t="s">
        <v>2471</v>
      </c>
      <c r="M1" s="250" t="s">
        <v>2473</v>
      </c>
      <c r="N1" s="250" t="s">
        <v>2935</v>
      </c>
      <c r="O1" s="232" t="s">
        <v>2475</v>
      </c>
      <c r="P1" s="232" t="s">
        <v>2477</v>
      </c>
      <c r="Q1" s="232" t="s">
        <v>2481</v>
      </c>
      <c r="R1" s="232" t="s">
        <v>2483</v>
      </c>
      <c r="S1" s="232" t="s">
        <v>2937</v>
      </c>
      <c r="T1" s="250" t="s">
        <v>2485</v>
      </c>
      <c r="U1" s="250" t="s">
        <v>2487</v>
      </c>
      <c r="V1" s="250" t="s">
        <v>2489</v>
      </c>
      <c r="W1" s="250" t="s">
        <v>2491</v>
      </c>
      <c r="X1" s="73" t="s">
        <v>2495</v>
      </c>
      <c r="Y1" s="73" t="s">
        <v>2497</v>
      </c>
      <c r="Z1" s="73" t="s">
        <v>2499</v>
      </c>
      <c r="AA1" s="73" t="s">
        <v>2800</v>
      </c>
      <c r="AB1" s="73" t="s">
        <v>2501</v>
      </c>
      <c r="AC1" s="73" t="s">
        <v>2503</v>
      </c>
      <c r="AD1" s="90" t="s">
        <v>2505</v>
      </c>
      <c r="AE1" s="90" t="s">
        <v>2507</v>
      </c>
      <c r="AF1" s="90" t="s">
        <v>2509</v>
      </c>
      <c r="AG1" s="90" t="s">
        <v>2511</v>
      </c>
      <c r="AH1" s="90" t="s">
        <v>2513</v>
      </c>
      <c r="AI1" s="90" t="s">
        <v>2802</v>
      </c>
      <c r="AJ1" s="90" t="s">
        <v>2804</v>
      </c>
      <c r="AK1" s="90" t="s">
        <v>2515</v>
      </c>
      <c r="AL1" s="72" t="s">
        <v>6</v>
      </c>
      <c r="AM1" s="50" t="s">
        <v>7</v>
      </c>
      <c r="AN1" s="51" t="s">
        <v>8</v>
      </c>
      <c r="AO1" s="52" t="s">
        <v>9</v>
      </c>
      <c r="AP1" s="53" t="s">
        <v>10</v>
      </c>
      <c r="AQ1" s="54" t="s">
        <v>11</v>
      </c>
    </row>
    <row r="2" spans="1:43" x14ac:dyDescent="0.2">
      <c r="A2" s="228"/>
      <c r="B2" s="228"/>
      <c r="C2" s="45" t="s">
        <v>810</v>
      </c>
      <c r="E2" s="250" t="s">
        <v>2458</v>
      </c>
      <c r="F2" s="89" t="s">
        <v>2464</v>
      </c>
      <c r="G2" s="89" t="s">
        <v>2466</v>
      </c>
      <c r="H2" s="89" t="s">
        <v>2468</v>
      </c>
      <c r="I2" s="89" t="s">
        <v>2934</v>
      </c>
      <c r="J2" s="250" t="s">
        <v>2799</v>
      </c>
      <c r="K2" s="250" t="s">
        <v>2470</v>
      </c>
      <c r="L2" s="250" t="s">
        <v>2472</v>
      </c>
      <c r="M2" s="250" t="s">
        <v>2474</v>
      </c>
      <c r="N2" s="250" t="s">
        <v>2936</v>
      </c>
      <c r="O2" s="232" t="s">
        <v>2476</v>
      </c>
      <c r="P2" s="232" t="s">
        <v>2478</v>
      </c>
      <c r="Q2" s="232" t="s">
        <v>2482</v>
      </c>
      <c r="R2" s="232" t="s">
        <v>2484</v>
      </c>
      <c r="S2" s="232" t="s">
        <v>2938</v>
      </c>
      <c r="T2" s="250" t="s">
        <v>2486</v>
      </c>
      <c r="U2" s="250" t="s">
        <v>2488</v>
      </c>
      <c r="V2" s="250" t="s">
        <v>2490</v>
      </c>
      <c r="W2" s="250" t="s">
        <v>2492</v>
      </c>
      <c r="X2" s="73" t="s">
        <v>2496</v>
      </c>
      <c r="Y2" s="73" t="s">
        <v>2498</v>
      </c>
      <c r="Z2" s="73" t="s">
        <v>2500</v>
      </c>
      <c r="AA2" s="73" t="s">
        <v>2801</v>
      </c>
      <c r="AB2" s="73" t="s">
        <v>2502</v>
      </c>
      <c r="AC2" s="73" t="s">
        <v>2504</v>
      </c>
      <c r="AD2" s="90" t="s">
        <v>2506</v>
      </c>
      <c r="AE2" s="90" t="s">
        <v>2508</v>
      </c>
      <c r="AF2" s="90" t="s">
        <v>2510</v>
      </c>
      <c r="AG2" s="90" t="s">
        <v>2512</v>
      </c>
      <c r="AH2" s="90" t="s">
        <v>2514</v>
      </c>
      <c r="AI2" s="90" t="s">
        <v>2803</v>
      </c>
      <c r="AJ2" s="90" t="s">
        <v>2805</v>
      </c>
      <c r="AK2" s="90" t="s">
        <v>2516</v>
      </c>
    </row>
    <row r="3" spans="1:43" ht="15" thickBot="1" x14ac:dyDescent="0.25">
      <c r="A3" s="228"/>
      <c r="B3" s="228"/>
      <c r="E3" s="250" t="s">
        <v>2459</v>
      </c>
      <c r="F3" s="89">
        <v>58379073.520000003</v>
      </c>
      <c r="G3" s="89">
        <v>314922</v>
      </c>
      <c r="H3" s="89">
        <v>8709378.9299999997</v>
      </c>
      <c r="I3" s="89">
        <v>0</v>
      </c>
      <c r="J3" s="250">
        <v>0</v>
      </c>
      <c r="K3" s="250">
        <v>125405116.17</v>
      </c>
      <c r="L3" s="250">
        <v>26528732.190000001</v>
      </c>
      <c r="M3" s="250">
        <v>0</v>
      </c>
      <c r="N3" s="250">
        <v>0</v>
      </c>
      <c r="O3" s="232">
        <v>1232281.1200000001</v>
      </c>
      <c r="P3" s="232">
        <v>3418199.7</v>
      </c>
      <c r="Q3" s="232">
        <v>3943573.85</v>
      </c>
      <c r="R3" s="232">
        <v>117052.5</v>
      </c>
      <c r="S3" s="232">
        <v>0</v>
      </c>
      <c r="T3" s="250">
        <v>3467649.1</v>
      </c>
      <c r="U3" s="250">
        <v>-134530.95000000001</v>
      </c>
      <c r="V3" s="250">
        <v>3511228.8</v>
      </c>
      <c r="W3" s="250">
        <v>220838199.25999999</v>
      </c>
      <c r="X3" s="73">
        <v>16018440.109999999</v>
      </c>
      <c r="Y3" s="73">
        <v>603991.16</v>
      </c>
      <c r="Z3" s="73">
        <v>747.53</v>
      </c>
      <c r="AA3" s="73">
        <v>4740</v>
      </c>
      <c r="AB3" s="73">
        <v>25613315.129999999</v>
      </c>
      <c r="AC3" s="73">
        <v>1472478</v>
      </c>
      <c r="AD3" s="90">
        <v>35507376.609999999</v>
      </c>
      <c r="AE3" s="90">
        <v>26487.5</v>
      </c>
      <c r="AF3" s="90">
        <v>30250.59</v>
      </c>
      <c r="AG3" s="90">
        <v>12258338.789999999</v>
      </c>
      <c r="AH3" s="90">
        <v>4907174.0199999996</v>
      </c>
      <c r="AI3" s="90">
        <v>26929</v>
      </c>
      <c r="AJ3" s="90">
        <v>18</v>
      </c>
      <c r="AK3" s="90">
        <v>855749.6</v>
      </c>
      <c r="AL3" s="72">
        <f>SUM(AL4:AL130)</f>
        <v>67403374.449999988</v>
      </c>
      <c r="AM3" s="50">
        <f t="shared" ref="AM3:AQ3" si="0">SUM(AM4:AM130)</f>
        <v>8711107.1700000018</v>
      </c>
      <c r="AN3" s="51">
        <f t="shared" si="0"/>
        <v>58692267.280000009</v>
      </c>
      <c r="AO3" s="48">
        <f t="shared" si="0"/>
        <v>43713711.929999992</v>
      </c>
      <c r="AP3" s="47">
        <f t="shared" si="0"/>
        <v>53612324.109999985</v>
      </c>
      <c r="AQ3" s="56">
        <f t="shared" si="0"/>
        <v>-9898612.1800000016</v>
      </c>
    </row>
    <row r="4" spans="1:43" ht="15" thickBot="1" x14ac:dyDescent="0.25">
      <c r="A4" s="38" t="s">
        <v>362</v>
      </c>
      <c r="B4" s="38" t="s">
        <v>364</v>
      </c>
      <c r="C4" s="63">
        <v>6411</v>
      </c>
      <c r="D4" s="64" t="s">
        <v>683</v>
      </c>
      <c r="E4" s="250" t="s">
        <v>2806</v>
      </c>
      <c r="F4" s="89">
        <v>789597.15</v>
      </c>
      <c r="H4" s="89">
        <v>95163.27</v>
      </c>
      <c r="K4" s="250">
        <v>4849179.03</v>
      </c>
      <c r="L4" s="250">
        <v>435981.03</v>
      </c>
      <c r="P4" s="232">
        <v>6000</v>
      </c>
      <c r="R4" s="232">
        <v>399.4</v>
      </c>
      <c r="T4" s="250">
        <v>294526</v>
      </c>
      <c r="V4" s="250">
        <v>201953.75</v>
      </c>
      <c r="W4" s="250">
        <v>1723269</v>
      </c>
      <c r="X4" s="73">
        <v>69517.759999999995</v>
      </c>
      <c r="Y4" s="73">
        <v>1</v>
      </c>
      <c r="AB4" s="73">
        <v>445371</v>
      </c>
      <c r="AC4" s="73">
        <v>41800</v>
      </c>
      <c r="AD4" s="90">
        <v>555270</v>
      </c>
      <c r="AG4" s="90">
        <v>176411.72</v>
      </c>
      <c r="AH4" s="90">
        <v>59423.44</v>
      </c>
      <c r="AK4" s="90">
        <v>35000</v>
      </c>
      <c r="AL4" s="72">
        <f>SUM(F4:I4)</f>
        <v>884760.42</v>
      </c>
      <c r="AM4" s="50">
        <f>SUM(O4:S4)</f>
        <v>6399.4</v>
      </c>
      <c r="AN4" s="51">
        <f>AL4-AM4</f>
        <v>878361.02</v>
      </c>
      <c r="AO4" s="48">
        <f>SUM(X4:AC4)</f>
        <v>556689.76</v>
      </c>
      <c r="AP4" s="47">
        <f>SUM(AD4:AK4)</f>
        <v>826105.15999999992</v>
      </c>
      <c r="AQ4" s="56">
        <f>AO4-AP4</f>
        <v>-269415.39999999991</v>
      </c>
    </row>
    <row r="5" spans="1:43" ht="15" thickBot="1" x14ac:dyDescent="0.25">
      <c r="A5" s="38" t="s">
        <v>362</v>
      </c>
      <c r="B5" s="38" t="s">
        <v>364</v>
      </c>
      <c r="C5" s="63">
        <v>2059</v>
      </c>
      <c r="D5" s="64" t="s">
        <v>684</v>
      </c>
      <c r="E5" s="250" t="s">
        <v>2807</v>
      </c>
      <c r="F5" s="89">
        <v>54861.84</v>
      </c>
      <c r="H5" s="89">
        <v>82135</v>
      </c>
      <c r="K5" s="250">
        <v>522282.96</v>
      </c>
      <c r="L5" s="250">
        <v>377566.14</v>
      </c>
      <c r="P5" s="232">
        <v>34548</v>
      </c>
      <c r="R5" s="232">
        <v>964.15</v>
      </c>
      <c r="T5" s="250">
        <v>321489.59999999998</v>
      </c>
      <c r="V5" s="250">
        <v>65089.75</v>
      </c>
      <c r="W5" s="250">
        <v>1740746.12</v>
      </c>
      <c r="X5" s="73">
        <v>47195.95</v>
      </c>
      <c r="AB5" s="73">
        <v>197911</v>
      </c>
      <c r="AC5" s="73">
        <v>51750</v>
      </c>
      <c r="AD5" s="90">
        <v>271609</v>
      </c>
      <c r="AG5" s="90">
        <v>122774.16</v>
      </c>
      <c r="AH5" s="90">
        <v>8881.16</v>
      </c>
      <c r="AL5" s="72">
        <f t="shared" ref="AL5:AL68" si="1">SUM(F5:I5)</f>
        <v>136996.84</v>
      </c>
      <c r="AM5" s="50">
        <f t="shared" ref="AM5:AM68" si="2">SUM(O5:S5)</f>
        <v>35512.15</v>
      </c>
      <c r="AN5" s="51">
        <f t="shared" ref="AN5:AN68" si="3">AL5-AM5</f>
        <v>101484.69</v>
      </c>
      <c r="AO5" s="48">
        <f t="shared" ref="AO5:AO68" si="4">SUM(X5:AC5)</f>
        <v>296856.95</v>
      </c>
      <c r="AP5" s="47">
        <f t="shared" ref="AP5:AP68" si="5">SUM(AD5:AK5)</f>
        <v>403264.32</v>
      </c>
      <c r="AQ5" s="56">
        <f t="shared" ref="AQ5:AQ68" si="6">AO5-AP5</f>
        <v>-106407.37</v>
      </c>
    </row>
    <row r="6" spans="1:43" ht="15" thickBot="1" x14ac:dyDescent="0.25">
      <c r="A6" s="38" t="s">
        <v>362</v>
      </c>
      <c r="B6" s="38" t="s">
        <v>364</v>
      </c>
      <c r="C6" s="63">
        <v>6691</v>
      </c>
      <c r="D6" s="64" t="s">
        <v>685</v>
      </c>
      <c r="E6" s="250" t="s">
        <v>2808</v>
      </c>
      <c r="F6" s="89">
        <v>362835.21</v>
      </c>
      <c r="H6" s="89">
        <v>123514.35</v>
      </c>
      <c r="K6" s="250">
        <v>537094.41</v>
      </c>
      <c r="L6" s="250">
        <v>322470.08</v>
      </c>
      <c r="O6" s="232">
        <v>0</v>
      </c>
      <c r="P6" s="232">
        <v>1709.63</v>
      </c>
      <c r="Q6" s="232">
        <v>40000</v>
      </c>
      <c r="R6" s="232">
        <v>24.98</v>
      </c>
      <c r="T6" s="250">
        <v>89300</v>
      </c>
      <c r="V6" s="250">
        <v>205439</v>
      </c>
      <c r="W6" s="250">
        <v>2169071.4500000002</v>
      </c>
      <c r="X6" s="73">
        <v>257000.45</v>
      </c>
      <c r="AB6" s="73">
        <v>361348</v>
      </c>
      <c r="AC6" s="73">
        <v>33700</v>
      </c>
      <c r="AD6" s="90">
        <v>558598</v>
      </c>
      <c r="AE6" s="90">
        <v>5250</v>
      </c>
      <c r="AG6" s="90">
        <v>198896.3</v>
      </c>
      <c r="AH6" s="90">
        <v>33775.24</v>
      </c>
      <c r="AK6" s="90">
        <v>500</v>
      </c>
      <c r="AL6" s="72">
        <f t="shared" si="1"/>
        <v>486349.56000000006</v>
      </c>
      <c r="AM6" s="50">
        <f t="shared" si="2"/>
        <v>41734.61</v>
      </c>
      <c r="AN6" s="51">
        <f t="shared" si="3"/>
        <v>444614.95000000007</v>
      </c>
      <c r="AO6" s="48">
        <f t="shared" si="4"/>
        <v>652048.44999999995</v>
      </c>
      <c r="AP6" s="47">
        <f t="shared" si="5"/>
        <v>797019.54</v>
      </c>
      <c r="AQ6" s="56">
        <f t="shared" si="6"/>
        <v>-144971.09000000008</v>
      </c>
    </row>
    <row r="7" spans="1:43" ht="15" thickBot="1" x14ac:dyDescent="0.25">
      <c r="A7" s="38" t="s">
        <v>362</v>
      </c>
      <c r="B7" s="38" t="s">
        <v>364</v>
      </c>
      <c r="C7" s="63">
        <v>3434</v>
      </c>
      <c r="D7" s="64" t="s">
        <v>686</v>
      </c>
      <c r="E7" s="250" t="s">
        <v>2809</v>
      </c>
      <c r="F7" s="89">
        <v>506594.38</v>
      </c>
      <c r="H7" s="89">
        <v>134970.17000000001</v>
      </c>
      <c r="K7" s="250">
        <v>374894.73</v>
      </c>
      <c r="L7" s="250">
        <v>327666.75</v>
      </c>
      <c r="P7" s="232">
        <v>0</v>
      </c>
      <c r="R7" s="232">
        <v>81</v>
      </c>
      <c r="T7" s="250">
        <v>289703</v>
      </c>
      <c r="V7" s="250">
        <v>109913.05</v>
      </c>
      <c r="W7" s="250">
        <v>235221.96</v>
      </c>
      <c r="X7" s="73">
        <v>109238.59</v>
      </c>
      <c r="AB7" s="73">
        <v>301525</v>
      </c>
      <c r="AC7" s="73">
        <v>31200</v>
      </c>
      <c r="AD7" s="90">
        <v>364231</v>
      </c>
      <c r="AG7" s="90">
        <v>123224.89</v>
      </c>
      <c r="AH7" s="90">
        <v>32684.47</v>
      </c>
      <c r="AK7" s="90">
        <v>40000</v>
      </c>
      <c r="AL7" s="72">
        <f t="shared" si="1"/>
        <v>641564.55000000005</v>
      </c>
      <c r="AM7" s="50">
        <f t="shared" si="2"/>
        <v>81</v>
      </c>
      <c r="AN7" s="51">
        <f t="shared" si="3"/>
        <v>641483.55000000005</v>
      </c>
      <c r="AO7" s="48">
        <f t="shared" si="4"/>
        <v>441963.58999999997</v>
      </c>
      <c r="AP7" s="47">
        <f t="shared" si="5"/>
        <v>560140.36</v>
      </c>
      <c r="AQ7" s="56">
        <f t="shared" si="6"/>
        <v>-118176.77000000002</v>
      </c>
    </row>
    <row r="8" spans="1:43" ht="15" thickBot="1" x14ac:dyDescent="0.25">
      <c r="A8" s="38" t="s">
        <v>362</v>
      </c>
      <c r="B8" s="38" t="s">
        <v>364</v>
      </c>
      <c r="C8" s="63">
        <v>3172</v>
      </c>
      <c r="D8" s="64" t="s">
        <v>687</v>
      </c>
      <c r="E8" s="250" t="s">
        <v>2810</v>
      </c>
      <c r="F8" s="89">
        <v>680161.4</v>
      </c>
      <c r="H8" s="89">
        <v>64010.92</v>
      </c>
      <c r="K8" s="250">
        <v>34695.47</v>
      </c>
      <c r="L8" s="250">
        <v>38254.83</v>
      </c>
      <c r="O8" s="232">
        <v>4900</v>
      </c>
      <c r="P8" s="232">
        <v>58810.32</v>
      </c>
      <c r="Q8" s="232">
        <v>360125</v>
      </c>
      <c r="R8" s="232">
        <v>78</v>
      </c>
      <c r="V8" s="250">
        <v>140204.87</v>
      </c>
      <c r="W8" s="250">
        <v>1649277.25</v>
      </c>
      <c r="X8" s="73">
        <v>83533.2</v>
      </c>
      <c r="AB8" s="73">
        <v>163911.6</v>
      </c>
      <c r="AC8" s="73">
        <v>25800</v>
      </c>
      <c r="AD8" s="90">
        <v>214611.6</v>
      </c>
      <c r="AG8" s="90">
        <v>211077.27</v>
      </c>
      <c r="AH8" s="90">
        <v>9682.33</v>
      </c>
      <c r="AL8" s="72">
        <f t="shared" si="1"/>
        <v>744172.32000000007</v>
      </c>
      <c r="AM8" s="50">
        <f t="shared" si="2"/>
        <v>423913.32</v>
      </c>
      <c r="AN8" s="51">
        <f t="shared" si="3"/>
        <v>320259.00000000006</v>
      </c>
      <c r="AO8" s="48">
        <f t="shared" si="4"/>
        <v>273244.79999999999</v>
      </c>
      <c r="AP8" s="47">
        <f t="shared" si="5"/>
        <v>435371.2</v>
      </c>
      <c r="AQ8" s="56">
        <f t="shared" si="6"/>
        <v>-162126.40000000002</v>
      </c>
    </row>
    <row r="9" spans="1:43" ht="15" thickBot="1" x14ac:dyDescent="0.25">
      <c r="A9" s="38" t="s">
        <v>362</v>
      </c>
      <c r="B9" s="38" t="s">
        <v>364</v>
      </c>
      <c r="C9" s="63">
        <v>3172</v>
      </c>
      <c r="D9" s="64" t="s">
        <v>688</v>
      </c>
      <c r="E9" s="250" t="s">
        <v>2811</v>
      </c>
      <c r="F9" s="89">
        <v>499746.4</v>
      </c>
      <c r="H9" s="89">
        <v>104852.99</v>
      </c>
      <c r="K9" s="250">
        <v>254573.2</v>
      </c>
      <c r="L9" s="250">
        <v>288939.31</v>
      </c>
      <c r="R9" s="232">
        <v>3.02</v>
      </c>
      <c r="W9" s="250">
        <v>991159.3</v>
      </c>
      <c r="X9" s="73">
        <v>209009.21</v>
      </c>
      <c r="AB9" s="73">
        <v>189168</v>
      </c>
      <c r="AC9" s="73">
        <v>25450</v>
      </c>
      <c r="AD9" s="90">
        <v>283130</v>
      </c>
      <c r="AG9" s="90">
        <v>41558.15</v>
      </c>
      <c r="AH9" s="90">
        <v>19914.150000000001</v>
      </c>
      <c r="AK9" s="90">
        <v>40500</v>
      </c>
      <c r="AL9" s="72">
        <f t="shared" si="1"/>
        <v>604599.39</v>
      </c>
      <c r="AM9" s="50">
        <f t="shared" si="2"/>
        <v>3.02</v>
      </c>
      <c r="AN9" s="51">
        <f t="shared" si="3"/>
        <v>604596.37</v>
      </c>
      <c r="AO9" s="48">
        <f t="shared" si="4"/>
        <v>423627.20999999996</v>
      </c>
      <c r="AP9" s="47">
        <f t="shared" si="5"/>
        <v>385102.30000000005</v>
      </c>
      <c r="AQ9" s="56">
        <f t="shared" si="6"/>
        <v>38524.909999999916</v>
      </c>
    </row>
    <row r="10" spans="1:43" ht="15" thickBot="1" x14ac:dyDescent="0.25">
      <c r="A10" s="38" t="s">
        <v>362</v>
      </c>
      <c r="B10" s="38" t="s">
        <v>364</v>
      </c>
      <c r="C10" s="63">
        <v>1819</v>
      </c>
      <c r="D10" s="64" t="s">
        <v>689</v>
      </c>
      <c r="E10" s="250" t="s">
        <v>2812</v>
      </c>
      <c r="F10" s="89">
        <v>349499.39</v>
      </c>
      <c r="H10" s="89">
        <v>107885.21</v>
      </c>
      <c r="K10" s="250">
        <v>734315.33</v>
      </c>
      <c r="L10" s="250">
        <v>21038.71</v>
      </c>
      <c r="O10" s="232">
        <v>0</v>
      </c>
      <c r="P10" s="232">
        <v>1895.37</v>
      </c>
      <c r="R10" s="232">
        <v>352.52</v>
      </c>
      <c r="T10" s="250">
        <v>165820</v>
      </c>
      <c r="V10" s="250">
        <v>45644.45</v>
      </c>
      <c r="W10" s="250">
        <v>169383.81</v>
      </c>
      <c r="X10" s="73">
        <v>31811.75</v>
      </c>
      <c r="AB10" s="73">
        <v>200148</v>
      </c>
      <c r="AC10" s="73">
        <v>37900</v>
      </c>
      <c r="AD10" s="90">
        <v>230348</v>
      </c>
      <c r="AG10" s="90">
        <v>58807.64</v>
      </c>
      <c r="AH10" s="90">
        <v>10084.15</v>
      </c>
      <c r="AK10" s="90">
        <v>500</v>
      </c>
      <c r="AL10" s="72">
        <f t="shared" si="1"/>
        <v>457384.60000000003</v>
      </c>
      <c r="AM10" s="50">
        <f t="shared" si="2"/>
        <v>2247.89</v>
      </c>
      <c r="AN10" s="51">
        <f t="shared" si="3"/>
        <v>455136.71</v>
      </c>
      <c r="AO10" s="48">
        <f t="shared" si="4"/>
        <v>269859.75</v>
      </c>
      <c r="AP10" s="47">
        <f t="shared" si="5"/>
        <v>299739.79000000004</v>
      </c>
      <c r="AQ10" s="56">
        <f t="shared" si="6"/>
        <v>-29880.040000000037</v>
      </c>
    </row>
    <row r="11" spans="1:43" ht="15" thickBot="1" x14ac:dyDescent="0.25">
      <c r="A11" s="38" t="s">
        <v>362</v>
      </c>
      <c r="B11" s="38" t="s">
        <v>364</v>
      </c>
      <c r="C11" s="63">
        <v>6183</v>
      </c>
      <c r="D11" s="64" t="s">
        <v>690</v>
      </c>
      <c r="E11" s="250" t="s">
        <v>2813</v>
      </c>
      <c r="F11" s="89">
        <v>1621147.44</v>
      </c>
      <c r="H11" s="89">
        <v>46161.96</v>
      </c>
      <c r="K11" s="250">
        <v>753895.25</v>
      </c>
      <c r="L11" s="250">
        <v>440071.64</v>
      </c>
      <c r="O11" s="232">
        <v>0.1</v>
      </c>
      <c r="R11" s="232">
        <v>637</v>
      </c>
      <c r="T11" s="250">
        <v>86400</v>
      </c>
      <c r="V11" s="250">
        <v>208610.36</v>
      </c>
      <c r="W11" s="250">
        <v>668274.24</v>
      </c>
      <c r="X11" s="73">
        <v>151420.57999999999</v>
      </c>
      <c r="Y11" s="73">
        <v>93600</v>
      </c>
      <c r="AB11" s="73">
        <v>321307</v>
      </c>
      <c r="AC11" s="73">
        <v>68200</v>
      </c>
      <c r="AD11" s="90">
        <v>453283</v>
      </c>
      <c r="AG11" s="90">
        <v>174717.04</v>
      </c>
      <c r="AH11" s="90">
        <v>32822.129999999997</v>
      </c>
      <c r="AK11" s="90">
        <v>60000</v>
      </c>
      <c r="AL11" s="72">
        <f t="shared" si="1"/>
        <v>1667309.4</v>
      </c>
      <c r="AM11" s="50">
        <f t="shared" si="2"/>
        <v>637.1</v>
      </c>
      <c r="AN11" s="51">
        <f t="shared" si="3"/>
        <v>1666672.2999999998</v>
      </c>
      <c r="AO11" s="48">
        <f t="shared" si="4"/>
        <v>634527.57999999996</v>
      </c>
      <c r="AP11" s="47">
        <f t="shared" si="5"/>
        <v>720822.17</v>
      </c>
      <c r="AQ11" s="56">
        <f t="shared" si="6"/>
        <v>-86294.590000000084</v>
      </c>
    </row>
    <row r="12" spans="1:43" ht="15" thickBot="1" x14ac:dyDescent="0.25">
      <c r="A12" s="38" t="s">
        <v>362</v>
      </c>
      <c r="B12" s="38" t="s">
        <v>364</v>
      </c>
      <c r="C12" s="63">
        <v>2360</v>
      </c>
      <c r="D12" s="64" t="s">
        <v>691</v>
      </c>
      <c r="E12" s="250" t="s">
        <v>2814</v>
      </c>
      <c r="F12" s="89">
        <v>604722.23</v>
      </c>
      <c r="H12" s="89">
        <v>65547.62</v>
      </c>
      <c r="K12" s="250">
        <v>783362.11</v>
      </c>
      <c r="L12" s="250">
        <v>283920.83</v>
      </c>
      <c r="Q12" s="232">
        <v>29650</v>
      </c>
      <c r="R12" s="232">
        <v>4</v>
      </c>
      <c r="T12" s="250">
        <v>8500</v>
      </c>
      <c r="V12" s="250">
        <v>126841.23</v>
      </c>
      <c r="W12" s="250">
        <v>2102009.77</v>
      </c>
      <c r="X12" s="73">
        <v>49669.74</v>
      </c>
      <c r="AB12" s="73">
        <v>297480</v>
      </c>
      <c r="AC12" s="73">
        <v>184332</v>
      </c>
      <c r="AD12" s="90">
        <v>525472</v>
      </c>
      <c r="AG12" s="90">
        <v>51814.67</v>
      </c>
      <c r="AH12" s="90">
        <v>31671.39</v>
      </c>
      <c r="AK12" s="90">
        <v>60500</v>
      </c>
      <c r="AL12" s="72">
        <f t="shared" si="1"/>
        <v>670269.85</v>
      </c>
      <c r="AM12" s="50">
        <f t="shared" si="2"/>
        <v>29654</v>
      </c>
      <c r="AN12" s="51">
        <f t="shared" si="3"/>
        <v>640615.85</v>
      </c>
      <c r="AO12" s="48">
        <f t="shared" si="4"/>
        <v>531481.74</v>
      </c>
      <c r="AP12" s="47">
        <f t="shared" si="5"/>
        <v>669458.06000000006</v>
      </c>
      <c r="AQ12" s="56">
        <f t="shared" si="6"/>
        <v>-137976.32000000007</v>
      </c>
    </row>
    <row r="13" spans="1:43" ht="15" thickBot="1" x14ac:dyDescent="0.25">
      <c r="A13" s="38" t="s">
        <v>362</v>
      </c>
      <c r="B13" s="38" t="s">
        <v>364</v>
      </c>
      <c r="C13" s="63">
        <v>5028</v>
      </c>
      <c r="D13" s="64" t="s">
        <v>692</v>
      </c>
      <c r="E13" s="250" t="s">
        <v>2815</v>
      </c>
      <c r="F13" s="89">
        <v>767930.9</v>
      </c>
      <c r="H13" s="89">
        <v>72500.52</v>
      </c>
      <c r="K13" s="250">
        <v>1176800.94</v>
      </c>
      <c r="L13" s="250">
        <v>248878.84</v>
      </c>
      <c r="Q13" s="232">
        <v>53311.5</v>
      </c>
      <c r="R13" s="232">
        <v>76</v>
      </c>
      <c r="V13" s="250">
        <v>167383.15</v>
      </c>
      <c r="W13" s="250">
        <v>1442563.02</v>
      </c>
      <c r="X13" s="73">
        <v>98952.49</v>
      </c>
      <c r="AB13" s="73">
        <v>178423</v>
      </c>
      <c r="AC13" s="73">
        <v>35300</v>
      </c>
      <c r="AD13" s="90">
        <v>262361</v>
      </c>
      <c r="AG13" s="90">
        <v>117608.46</v>
      </c>
      <c r="AH13" s="90">
        <v>31174.959999999999</v>
      </c>
      <c r="AK13" s="90">
        <v>32000</v>
      </c>
      <c r="AL13" s="72">
        <f t="shared" si="1"/>
        <v>840431.42</v>
      </c>
      <c r="AM13" s="50">
        <f t="shared" si="2"/>
        <v>53387.5</v>
      </c>
      <c r="AN13" s="51">
        <f t="shared" si="3"/>
        <v>787043.92</v>
      </c>
      <c r="AO13" s="48">
        <f t="shared" si="4"/>
        <v>312675.49</v>
      </c>
      <c r="AP13" s="47">
        <f t="shared" si="5"/>
        <v>443144.42000000004</v>
      </c>
      <c r="AQ13" s="56">
        <f t="shared" si="6"/>
        <v>-130468.93000000005</v>
      </c>
    </row>
    <row r="14" spans="1:43" ht="15" thickBot="1" x14ac:dyDescent="0.25">
      <c r="A14" s="38" t="s">
        <v>362</v>
      </c>
      <c r="B14" s="38" t="s">
        <v>364</v>
      </c>
      <c r="C14" s="63">
        <v>3227</v>
      </c>
      <c r="D14" s="64" t="s">
        <v>693</v>
      </c>
      <c r="E14" s="250" t="s">
        <v>2816</v>
      </c>
      <c r="F14" s="89">
        <v>202995.88</v>
      </c>
      <c r="H14" s="89">
        <v>50329.18</v>
      </c>
      <c r="K14" s="250">
        <v>987363.46</v>
      </c>
      <c r="L14" s="250">
        <v>152373.24</v>
      </c>
      <c r="R14" s="232">
        <v>173</v>
      </c>
      <c r="T14" s="250">
        <v>163000</v>
      </c>
      <c r="V14" s="250">
        <v>70158.039999999994</v>
      </c>
      <c r="W14" s="250">
        <v>484200</v>
      </c>
      <c r="X14" s="73">
        <v>90769.5</v>
      </c>
      <c r="Y14" s="73">
        <v>32000</v>
      </c>
      <c r="AB14" s="73">
        <v>268653</v>
      </c>
      <c r="AC14" s="73">
        <v>13100</v>
      </c>
      <c r="AD14" s="90">
        <v>360789</v>
      </c>
      <c r="AG14" s="90">
        <v>114763.5</v>
      </c>
      <c r="AH14" s="90">
        <v>24000.15</v>
      </c>
      <c r="AL14" s="72">
        <f t="shared" si="1"/>
        <v>253325.06</v>
      </c>
      <c r="AM14" s="50">
        <f t="shared" si="2"/>
        <v>173</v>
      </c>
      <c r="AN14" s="51">
        <f t="shared" si="3"/>
        <v>253152.06</v>
      </c>
      <c r="AO14" s="48">
        <f t="shared" si="4"/>
        <v>404522.5</v>
      </c>
      <c r="AP14" s="47">
        <f t="shared" si="5"/>
        <v>499552.65</v>
      </c>
      <c r="AQ14" s="56">
        <f t="shared" si="6"/>
        <v>-95030.150000000023</v>
      </c>
    </row>
    <row r="15" spans="1:43" ht="15" thickBot="1" x14ac:dyDescent="0.25">
      <c r="A15" s="38" t="s">
        <v>362</v>
      </c>
      <c r="B15" s="38" t="s">
        <v>364</v>
      </c>
      <c r="C15" s="63">
        <v>5146</v>
      </c>
      <c r="D15" s="64" t="s">
        <v>694</v>
      </c>
      <c r="E15" s="250" t="s">
        <v>2817</v>
      </c>
      <c r="F15" s="89">
        <v>1160329.26</v>
      </c>
      <c r="H15" s="89">
        <v>86981.57</v>
      </c>
      <c r="K15" s="250">
        <v>488668.96</v>
      </c>
      <c r="L15" s="250">
        <v>287713.38</v>
      </c>
      <c r="O15" s="232">
        <v>47000</v>
      </c>
      <c r="P15" s="232">
        <v>2913.13</v>
      </c>
      <c r="Q15" s="232">
        <v>337315</v>
      </c>
      <c r="R15" s="232">
        <v>157.09</v>
      </c>
      <c r="V15" s="250">
        <v>219733.43</v>
      </c>
      <c r="W15" s="250">
        <v>1884119.29</v>
      </c>
      <c r="X15" s="73">
        <v>152711.42000000001</v>
      </c>
      <c r="AB15" s="73">
        <v>355766</v>
      </c>
      <c r="AC15" s="73">
        <v>18500</v>
      </c>
      <c r="AD15" s="90">
        <v>399426</v>
      </c>
      <c r="AG15" s="90">
        <v>224858.12</v>
      </c>
      <c r="AH15" s="90">
        <v>24555.32</v>
      </c>
      <c r="AK15" s="90">
        <v>60000</v>
      </c>
      <c r="AL15" s="72">
        <f t="shared" si="1"/>
        <v>1247310.83</v>
      </c>
      <c r="AM15" s="50">
        <f t="shared" si="2"/>
        <v>387385.22000000003</v>
      </c>
      <c r="AN15" s="51">
        <f t="shared" si="3"/>
        <v>859925.6100000001</v>
      </c>
      <c r="AO15" s="48">
        <f t="shared" si="4"/>
        <v>526977.42000000004</v>
      </c>
      <c r="AP15" s="47">
        <f t="shared" si="5"/>
        <v>708839.44</v>
      </c>
      <c r="AQ15" s="56">
        <f t="shared" si="6"/>
        <v>-181862.0199999999</v>
      </c>
    </row>
    <row r="16" spans="1:43" ht="15" thickBot="1" x14ac:dyDescent="0.25">
      <c r="A16" s="38" t="s">
        <v>362</v>
      </c>
      <c r="B16" s="38" t="s">
        <v>364</v>
      </c>
      <c r="C16" s="63">
        <v>3255</v>
      </c>
      <c r="D16" s="64" t="s">
        <v>695</v>
      </c>
      <c r="E16" s="250" t="s">
        <v>2818</v>
      </c>
      <c r="F16" s="89">
        <v>174998.94</v>
      </c>
      <c r="H16" s="89">
        <v>101640</v>
      </c>
      <c r="K16" s="250">
        <v>640451.88</v>
      </c>
      <c r="L16" s="250">
        <v>240456.57</v>
      </c>
      <c r="R16" s="232">
        <v>140.57</v>
      </c>
      <c r="V16" s="250">
        <v>8600</v>
      </c>
      <c r="W16" s="250">
        <v>2403607</v>
      </c>
      <c r="X16" s="73">
        <v>187964.18</v>
      </c>
      <c r="AB16" s="73">
        <v>293386</v>
      </c>
      <c r="AC16" s="73">
        <v>4000</v>
      </c>
      <c r="AD16" s="90">
        <v>400224</v>
      </c>
      <c r="AG16" s="90">
        <v>101698.95</v>
      </c>
      <c r="AH16" s="90">
        <v>31061.96</v>
      </c>
      <c r="AK16" s="90">
        <v>25500</v>
      </c>
      <c r="AL16" s="72">
        <f t="shared" si="1"/>
        <v>276638.94</v>
      </c>
      <c r="AM16" s="50">
        <f t="shared" si="2"/>
        <v>140.57</v>
      </c>
      <c r="AN16" s="51">
        <f t="shared" si="3"/>
        <v>276498.37</v>
      </c>
      <c r="AO16" s="48">
        <f t="shared" si="4"/>
        <v>485350.18</v>
      </c>
      <c r="AP16" s="47">
        <f t="shared" si="5"/>
        <v>558484.91</v>
      </c>
      <c r="AQ16" s="56">
        <f t="shared" si="6"/>
        <v>-73134.73000000004</v>
      </c>
    </row>
    <row r="17" spans="1:43" ht="15" thickBot="1" x14ac:dyDescent="0.25">
      <c r="A17" s="38" t="s">
        <v>362</v>
      </c>
      <c r="B17" s="38" t="s">
        <v>364</v>
      </c>
      <c r="C17" s="63">
        <v>4631</v>
      </c>
      <c r="D17" s="64" t="s">
        <v>696</v>
      </c>
      <c r="E17" s="250" t="s">
        <v>2819</v>
      </c>
      <c r="F17" s="89">
        <v>891755.63</v>
      </c>
      <c r="H17" s="89">
        <v>193515.81</v>
      </c>
      <c r="K17" s="250">
        <v>421220.21</v>
      </c>
      <c r="L17" s="250">
        <v>267516.96000000002</v>
      </c>
      <c r="R17" s="232">
        <v>83</v>
      </c>
      <c r="V17" s="250">
        <v>197524.95</v>
      </c>
      <c r="W17" s="250">
        <v>2696435.34</v>
      </c>
      <c r="X17" s="73">
        <v>118067.03</v>
      </c>
      <c r="Y17" s="73">
        <v>150000</v>
      </c>
      <c r="AB17" s="73">
        <v>161371</v>
      </c>
      <c r="AC17" s="73">
        <v>14599</v>
      </c>
      <c r="AD17" s="90">
        <v>241430</v>
      </c>
      <c r="AG17" s="90">
        <v>109780.76</v>
      </c>
      <c r="AH17" s="90">
        <v>47942.96</v>
      </c>
      <c r="AK17" s="90">
        <v>65089.599999999999</v>
      </c>
      <c r="AL17" s="72">
        <f t="shared" si="1"/>
        <v>1085271.44</v>
      </c>
      <c r="AM17" s="50">
        <f t="shared" si="2"/>
        <v>83</v>
      </c>
      <c r="AN17" s="51">
        <f t="shared" si="3"/>
        <v>1085188.44</v>
      </c>
      <c r="AO17" s="48">
        <f t="shared" si="4"/>
        <v>444037.03</v>
      </c>
      <c r="AP17" s="47">
        <f t="shared" si="5"/>
        <v>464243.32</v>
      </c>
      <c r="AQ17" s="56">
        <f t="shared" si="6"/>
        <v>-20206.289999999979</v>
      </c>
    </row>
    <row r="18" spans="1:43" ht="15" thickBot="1" x14ac:dyDescent="0.25">
      <c r="A18" s="38" t="s">
        <v>362</v>
      </c>
      <c r="B18" s="38" t="s">
        <v>364</v>
      </c>
      <c r="C18" s="63">
        <v>4306</v>
      </c>
      <c r="D18" s="64" t="s">
        <v>697</v>
      </c>
      <c r="E18" s="250" t="s">
        <v>2820</v>
      </c>
      <c r="F18" s="89">
        <v>293071.31</v>
      </c>
      <c r="H18" s="89">
        <v>112999.32</v>
      </c>
      <c r="K18" s="250">
        <v>839644.24</v>
      </c>
      <c r="L18" s="250">
        <v>374774.15</v>
      </c>
      <c r="O18" s="232">
        <v>1000</v>
      </c>
      <c r="P18" s="232">
        <v>7630</v>
      </c>
      <c r="R18" s="232">
        <v>83.9</v>
      </c>
      <c r="V18" s="250">
        <v>124706.08</v>
      </c>
      <c r="W18" s="250">
        <v>2510757.66</v>
      </c>
      <c r="X18" s="73">
        <v>117984.74</v>
      </c>
      <c r="AB18" s="73">
        <v>283931</v>
      </c>
      <c r="AC18" s="73">
        <v>92800</v>
      </c>
      <c r="AD18" s="90">
        <v>442698</v>
      </c>
      <c r="AG18" s="90">
        <v>134471.85999999999</v>
      </c>
      <c r="AH18" s="90">
        <v>49093.919999999998</v>
      </c>
      <c r="AK18" s="90">
        <v>500</v>
      </c>
      <c r="AL18" s="72">
        <f t="shared" si="1"/>
        <v>406070.63</v>
      </c>
      <c r="AM18" s="50">
        <f t="shared" si="2"/>
        <v>8713.9</v>
      </c>
      <c r="AN18" s="51">
        <f t="shared" si="3"/>
        <v>397356.73</v>
      </c>
      <c r="AO18" s="48">
        <f t="shared" si="4"/>
        <v>494715.74</v>
      </c>
      <c r="AP18" s="47">
        <f t="shared" si="5"/>
        <v>626763.78</v>
      </c>
      <c r="AQ18" s="56">
        <f t="shared" si="6"/>
        <v>-132048.04000000004</v>
      </c>
    </row>
    <row r="19" spans="1:43" ht="15" thickBot="1" x14ac:dyDescent="0.25">
      <c r="A19" s="38" t="s">
        <v>362</v>
      </c>
      <c r="B19" s="38" t="s">
        <v>364</v>
      </c>
      <c r="C19" s="63">
        <v>5667</v>
      </c>
      <c r="D19" s="64" t="s">
        <v>698</v>
      </c>
      <c r="E19" s="250" t="s">
        <v>2821</v>
      </c>
      <c r="F19" s="89">
        <v>953379.14</v>
      </c>
      <c r="G19" s="89">
        <v>0</v>
      </c>
      <c r="H19" s="89">
        <v>61132.35</v>
      </c>
      <c r="K19" s="250">
        <v>1047873.8</v>
      </c>
      <c r="L19" s="250">
        <v>897025.77</v>
      </c>
      <c r="R19" s="232">
        <v>2049</v>
      </c>
      <c r="T19" s="250">
        <v>361453</v>
      </c>
      <c r="V19" s="250">
        <v>239594.69</v>
      </c>
      <c r="W19" s="250">
        <v>684118.79</v>
      </c>
      <c r="X19" s="73">
        <v>64288.51</v>
      </c>
      <c r="AB19" s="73">
        <v>147860</v>
      </c>
      <c r="AC19" s="73">
        <v>15800</v>
      </c>
      <c r="AD19" s="90">
        <v>270248</v>
      </c>
      <c r="AG19" s="90">
        <v>115365.49</v>
      </c>
      <c r="AH19" s="90">
        <v>71247.149999999994</v>
      </c>
      <c r="AK19" s="90">
        <v>65000</v>
      </c>
      <c r="AL19" s="72">
        <f t="shared" si="1"/>
        <v>1014511.49</v>
      </c>
      <c r="AM19" s="50">
        <f t="shared" si="2"/>
        <v>2049</v>
      </c>
      <c r="AN19" s="51">
        <f t="shared" si="3"/>
        <v>1012462.49</v>
      </c>
      <c r="AO19" s="48">
        <f t="shared" si="4"/>
        <v>227948.51</v>
      </c>
      <c r="AP19" s="47">
        <f t="shared" si="5"/>
        <v>521860.64</v>
      </c>
      <c r="AQ19" s="56">
        <f t="shared" si="6"/>
        <v>-293912.13</v>
      </c>
    </row>
    <row r="20" spans="1:43" ht="15" thickBot="1" x14ac:dyDescent="0.25">
      <c r="A20" s="38" t="s">
        <v>362</v>
      </c>
      <c r="B20" s="38" t="s">
        <v>364</v>
      </c>
      <c r="C20" s="63">
        <v>1990</v>
      </c>
      <c r="D20" s="64" t="s">
        <v>699</v>
      </c>
      <c r="E20" s="250" t="s">
        <v>2822</v>
      </c>
      <c r="F20" s="89">
        <v>253647.71</v>
      </c>
      <c r="H20" s="89">
        <v>71398.850000000006</v>
      </c>
      <c r="K20" s="250">
        <v>425415.77</v>
      </c>
      <c r="L20" s="250">
        <v>147756.25</v>
      </c>
      <c r="P20" s="232">
        <v>0</v>
      </c>
      <c r="Q20" s="232">
        <v>105800</v>
      </c>
      <c r="R20" s="232">
        <v>162.54</v>
      </c>
      <c r="V20" s="250">
        <v>54004.05</v>
      </c>
      <c r="W20" s="250">
        <v>865361.67</v>
      </c>
      <c r="X20" s="73">
        <v>46117.78</v>
      </c>
      <c r="Y20" s="73">
        <v>5400</v>
      </c>
      <c r="AB20" s="73">
        <v>293264</v>
      </c>
      <c r="AC20" s="73">
        <v>41600</v>
      </c>
      <c r="AD20" s="90">
        <v>324804</v>
      </c>
      <c r="AG20" s="90">
        <v>71099.179999999993</v>
      </c>
      <c r="AH20" s="90">
        <v>18044.490000000002</v>
      </c>
      <c r="AK20" s="90">
        <v>500</v>
      </c>
      <c r="AL20" s="72">
        <f t="shared" si="1"/>
        <v>325046.56</v>
      </c>
      <c r="AM20" s="50">
        <f t="shared" si="2"/>
        <v>105962.54</v>
      </c>
      <c r="AN20" s="51">
        <f t="shared" si="3"/>
        <v>219084.02000000002</v>
      </c>
      <c r="AO20" s="48">
        <f t="shared" si="4"/>
        <v>386381.78</v>
      </c>
      <c r="AP20" s="47">
        <f t="shared" si="5"/>
        <v>414447.67</v>
      </c>
      <c r="AQ20" s="56">
        <f t="shared" si="6"/>
        <v>-28065.889999999956</v>
      </c>
    </row>
    <row r="21" spans="1:43" ht="15" thickBot="1" x14ac:dyDescent="0.25">
      <c r="A21" s="38" t="s">
        <v>362</v>
      </c>
      <c r="B21" s="38" t="s">
        <v>364</v>
      </c>
      <c r="C21" s="63">
        <v>2504</v>
      </c>
      <c r="D21" s="64" t="s">
        <v>700</v>
      </c>
      <c r="E21" s="250" t="s">
        <v>2823</v>
      </c>
      <c r="F21" s="89">
        <v>373675.03</v>
      </c>
      <c r="H21" s="89">
        <v>39461.5</v>
      </c>
      <c r="K21" s="250">
        <v>523379.91</v>
      </c>
      <c r="L21" s="250">
        <v>333605.02</v>
      </c>
      <c r="R21" s="232">
        <v>75</v>
      </c>
      <c r="V21" s="250">
        <v>117880.36</v>
      </c>
      <c r="W21" s="250">
        <v>1709584.67</v>
      </c>
      <c r="X21" s="73">
        <v>17131.75</v>
      </c>
      <c r="AB21" s="73">
        <v>275692</v>
      </c>
      <c r="AC21" s="73">
        <v>8800</v>
      </c>
      <c r="AD21" s="90">
        <v>307852</v>
      </c>
      <c r="AG21" s="90">
        <v>58887.3</v>
      </c>
      <c r="AH21" s="90">
        <v>35172.33</v>
      </c>
      <c r="AK21" s="90">
        <v>20500</v>
      </c>
      <c r="AL21" s="72">
        <f t="shared" si="1"/>
        <v>413136.53</v>
      </c>
      <c r="AM21" s="50">
        <f t="shared" si="2"/>
        <v>75</v>
      </c>
      <c r="AN21" s="51">
        <f t="shared" si="3"/>
        <v>413061.53</v>
      </c>
      <c r="AO21" s="48">
        <f t="shared" si="4"/>
        <v>301623.75</v>
      </c>
      <c r="AP21" s="47">
        <f t="shared" si="5"/>
        <v>422411.63</v>
      </c>
      <c r="AQ21" s="56">
        <f t="shared" si="6"/>
        <v>-120787.88</v>
      </c>
    </row>
    <row r="22" spans="1:43" ht="15" thickBot="1" x14ac:dyDescent="0.25">
      <c r="A22" s="38" t="s">
        <v>362</v>
      </c>
      <c r="B22" s="38" t="s">
        <v>364</v>
      </c>
      <c r="C22" s="63">
        <v>2869</v>
      </c>
      <c r="D22" s="64" t="s">
        <v>701</v>
      </c>
      <c r="E22" s="250" t="s">
        <v>2927</v>
      </c>
      <c r="F22" s="89">
        <v>169587.71</v>
      </c>
      <c r="H22" s="89">
        <v>114488.74</v>
      </c>
      <c r="K22" s="250">
        <v>641315.36</v>
      </c>
      <c r="L22" s="250">
        <v>337202.32</v>
      </c>
      <c r="O22" s="232">
        <v>0</v>
      </c>
      <c r="P22" s="232">
        <v>0</v>
      </c>
      <c r="R22" s="232">
        <v>404.83</v>
      </c>
      <c r="V22" s="250">
        <v>225797.17</v>
      </c>
      <c r="W22" s="250">
        <v>2287426.9300000002</v>
      </c>
      <c r="X22" s="73">
        <v>74213.03</v>
      </c>
      <c r="AB22" s="73">
        <v>196003</v>
      </c>
      <c r="AC22" s="73">
        <v>40100</v>
      </c>
      <c r="AD22" s="90">
        <v>213703</v>
      </c>
      <c r="AF22" s="90">
        <v>15296.59</v>
      </c>
      <c r="AG22" s="90">
        <v>83774.05</v>
      </c>
      <c r="AH22" s="90">
        <v>37859.79</v>
      </c>
      <c r="AL22" s="72">
        <f t="shared" si="1"/>
        <v>284076.45</v>
      </c>
      <c r="AM22" s="50">
        <f t="shared" si="2"/>
        <v>404.83</v>
      </c>
      <c r="AN22" s="51">
        <f t="shared" si="3"/>
        <v>283671.62</v>
      </c>
      <c r="AO22" s="48">
        <f t="shared" si="4"/>
        <v>310316.03000000003</v>
      </c>
      <c r="AP22" s="47">
        <f t="shared" si="5"/>
        <v>350633.43</v>
      </c>
      <c r="AQ22" s="56">
        <f t="shared" si="6"/>
        <v>-40317.399999999965</v>
      </c>
    </row>
    <row r="23" spans="1:43" ht="15" thickBot="1" x14ac:dyDescent="0.25">
      <c r="A23" s="38" t="s">
        <v>367</v>
      </c>
      <c r="B23" s="38" t="s">
        <v>368</v>
      </c>
      <c r="C23" s="63">
        <v>1771</v>
      </c>
      <c r="D23" s="64" t="s">
        <v>702</v>
      </c>
      <c r="E23" s="250" t="s">
        <v>2824</v>
      </c>
      <c r="F23" s="89">
        <v>141368.1</v>
      </c>
      <c r="H23" s="89">
        <v>44631.77</v>
      </c>
      <c r="K23" s="250">
        <v>777083.63</v>
      </c>
      <c r="L23" s="250">
        <v>215423.44</v>
      </c>
      <c r="Q23" s="232">
        <v>80000</v>
      </c>
      <c r="R23" s="232">
        <v>77</v>
      </c>
      <c r="W23" s="250">
        <v>2091979.99</v>
      </c>
      <c r="X23" s="73">
        <v>67658.34</v>
      </c>
      <c r="AB23" s="73">
        <v>86044</v>
      </c>
      <c r="AC23" s="73">
        <v>3000</v>
      </c>
      <c r="AD23" s="90">
        <v>103224</v>
      </c>
      <c r="AG23" s="90">
        <v>65396.47</v>
      </c>
      <c r="AH23" s="90">
        <v>39293.39</v>
      </c>
      <c r="AL23" s="72">
        <f t="shared" si="1"/>
        <v>185999.87</v>
      </c>
      <c r="AM23" s="50">
        <f t="shared" si="2"/>
        <v>80077</v>
      </c>
      <c r="AN23" s="51">
        <f t="shared" si="3"/>
        <v>105922.87</v>
      </c>
      <c r="AO23" s="48">
        <f t="shared" si="4"/>
        <v>156702.34</v>
      </c>
      <c r="AP23" s="47">
        <f t="shared" si="5"/>
        <v>207913.86</v>
      </c>
      <c r="AQ23" s="56">
        <f t="shared" si="6"/>
        <v>-51211.51999999999</v>
      </c>
    </row>
    <row r="24" spans="1:43" ht="15" thickBot="1" x14ac:dyDescent="0.25">
      <c r="A24" s="38" t="s">
        <v>367</v>
      </c>
      <c r="B24" s="38" t="s">
        <v>368</v>
      </c>
      <c r="C24" s="63">
        <v>5076</v>
      </c>
      <c r="D24" s="64" t="s">
        <v>703</v>
      </c>
      <c r="E24" s="250" t="s">
        <v>2825</v>
      </c>
      <c r="F24" s="89">
        <v>666355.91</v>
      </c>
      <c r="G24" s="89">
        <v>1400</v>
      </c>
      <c r="H24" s="89">
        <v>45156.83</v>
      </c>
      <c r="K24" s="250">
        <v>625908.36</v>
      </c>
      <c r="L24" s="250">
        <v>223987.99</v>
      </c>
      <c r="O24" s="232">
        <v>-2590</v>
      </c>
      <c r="P24" s="232">
        <v>160181.72</v>
      </c>
      <c r="Q24" s="232">
        <v>15744</v>
      </c>
      <c r="R24" s="232">
        <v>-3889.42</v>
      </c>
      <c r="T24" s="250">
        <v>64445</v>
      </c>
      <c r="X24" s="73">
        <v>221653.05</v>
      </c>
      <c r="AB24" s="73">
        <v>281107</v>
      </c>
      <c r="AC24" s="73">
        <v>1500</v>
      </c>
      <c r="AD24" s="90">
        <v>348535</v>
      </c>
      <c r="AG24" s="90">
        <v>124144.11</v>
      </c>
      <c r="AH24" s="90">
        <v>39542.51</v>
      </c>
      <c r="AL24" s="72">
        <f t="shared" si="1"/>
        <v>712912.74</v>
      </c>
      <c r="AM24" s="50">
        <f t="shared" si="2"/>
        <v>169446.3</v>
      </c>
      <c r="AN24" s="51">
        <f t="shared" si="3"/>
        <v>543466.43999999994</v>
      </c>
      <c r="AO24" s="48">
        <f t="shared" si="4"/>
        <v>504260.05</v>
      </c>
      <c r="AP24" s="47">
        <f t="shared" si="5"/>
        <v>512221.62</v>
      </c>
      <c r="AQ24" s="56">
        <f t="shared" si="6"/>
        <v>-7961.570000000007</v>
      </c>
    </row>
    <row r="25" spans="1:43" ht="15" thickBot="1" x14ac:dyDescent="0.25">
      <c r="A25" s="38" t="s">
        <v>367</v>
      </c>
      <c r="B25" s="38" t="s">
        <v>368</v>
      </c>
      <c r="C25" s="63">
        <v>1132</v>
      </c>
      <c r="D25" s="64" t="s">
        <v>704</v>
      </c>
      <c r="E25" s="250" t="s">
        <v>2826</v>
      </c>
      <c r="F25" s="89">
        <v>146107.03</v>
      </c>
      <c r="H25" s="89">
        <v>12874.08</v>
      </c>
      <c r="K25" s="250">
        <v>1015984.99</v>
      </c>
      <c r="L25" s="250">
        <v>232687.9</v>
      </c>
      <c r="P25" s="232">
        <v>1589.24</v>
      </c>
      <c r="R25" s="232">
        <v>207.33</v>
      </c>
      <c r="W25" s="250">
        <v>1967042.37</v>
      </c>
      <c r="X25" s="73">
        <v>42247.16</v>
      </c>
      <c r="AB25" s="73">
        <v>420319</v>
      </c>
      <c r="AC25" s="73">
        <v>5000</v>
      </c>
      <c r="AD25" s="90">
        <v>499359</v>
      </c>
      <c r="AG25" s="90">
        <v>120896.2</v>
      </c>
      <c r="AH25" s="90">
        <v>35941.74</v>
      </c>
      <c r="AL25" s="72">
        <f t="shared" si="1"/>
        <v>158981.10999999999</v>
      </c>
      <c r="AM25" s="50">
        <f t="shared" si="2"/>
        <v>1796.57</v>
      </c>
      <c r="AN25" s="51">
        <f t="shared" si="3"/>
        <v>157184.53999999998</v>
      </c>
      <c r="AO25" s="48">
        <f t="shared" si="4"/>
        <v>467566.16000000003</v>
      </c>
      <c r="AP25" s="47">
        <f t="shared" si="5"/>
        <v>656196.93999999994</v>
      </c>
      <c r="AQ25" s="56">
        <f t="shared" si="6"/>
        <v>-188630.77999999991</v>
      </c>
    </row>
    <row r="26" spans="1:43" ht="15" thickBot="1" x14ac:dyDescent="0.25">
      <c r="A26" s="38" t="s">
        <v>367</v>
      </c>
      <c r="B26" s="38" t="s">
        <v>368</v>
      </c>
      <c r="C26" s="63">
        <v>2987</v>
      </c>
      <c r="D26" s="64" t="s">
        <v>705</v>
      </c>
      <c r="E26" s="250" t="s">
        <v>2827</v>
      </c>
      <c r="F26" s="89">
        <v>389553.48</v>
      </c>
      <c r="H26" s="89">
        <v>40195.660000000003</v>
      </c>
      <c r="K26" s="250">
        <v>590414.43999999994</v>
      </c>
      <c r="L26" s="250">
        <v>757232.93</v>
      </c>
      <c r="O26" s="232">
        <v>0</v>
      </c>
      <c r="P26" s="232">
        <v>80956.570000000007</v>
      </c>
      <c r="Q26" s="232">
        <v>259444</v>
      </c>
      <c r="R26" s="232">
        <v>1392.4</v>
      </c>
      <c r="W26" s="250">
        <v>1301651.56</v>
      </c>
      <c r="X26" s="73">
        <v>81382.81</v>
      </c>
      <c r="AD26" s="90">
        <v>8458</v>
      </c>
      <c r="AG26" s="90">
        <v>102813.91</v>
      </c>
      <c r="AH26" s="90">
        <v>-3039.7</v>
      </c>
      <c r="AL26" s="72">
        <f t="shared" si="1"/>
        <v>429749.14</v>
      </c>
      <c r="AM26" s="50">
        <f t="shared" si="2"/>
        <v>341792.97000000003</v>
      </c>
      <c r="AN26" s="51">
        <f t="shared" si="3"/>
        <v>87956.169999999984</v>
      </c>
      <c r="AO26" s="48">
        <f t="shared" si="4"/>
        <v>81382.81</v>
      </c>
      <c r="AP26" s="47">
        <f t="shared" si="5"/>
        <v>108232.21</v>
      </c>
      <c r="AQ26" s="56">
        <f t="shared" si="6"/>
        <v>-26849.400000000009</v>
      </c>
    </row>
    <row r="27" spans="1:43" ht="15" thickBot="1" x14ac:dyDescent="0.25">
      <c r="A27" s="38" t="s">
        <v>367</v>
      </c>
      <c r="B27" s="38" t="s">
        <v>368</v>
      </c>
      <c r="C27" s="63">
        <v>2340</v>
      </c>
      <c r="D27" s="64" t="s">
        <v>706</v>
      </c>
      <c r="E27" s="250" t="s">
        <v>2828</v>
      </c>
      <c r="F27" s="89">
        <v>260566.47</v>
      </c>
      <c r="H27" s="89">
        <v>13007.09</v>
      </c>
      <c r="K27" s="250">
        <v>1723332.53</v>
      </c>
      <c r="L27" s="250">
        <v>247542.37</v>
      </c>
      <c r="P27" s="232">
        <v>72000</v>
      </c>
      <c r="R27" s="232">
        <v>97.2</v>
      </c>
      <c r="V27" s="250">
        <v>2238.5</v>
      </c>
      <c r="W27" s="250">
        <v>1776680.82</v>
      </c>
      <c r="X27" s="73">
        <v>51201.93</v>
      </c>
      <c r="AB27" s="73">
        <v>191905</v>
      </c>
      <c r="AD27" s="90">
        <v>317251.08</v>
      </c>
      <c r="AG27" s="90">
        <v>58216.71</v>
      </c>
      <c r="AH27" s="90">
        <v>48178.54</v>
      </c>
      <c r="AL27" s="72">
        <f t="shared" si="1"/>
        <v>273573.56</v>
      </c>
      <c r="AM27" s="50">
        <f t="shared" si="2"/>
        <v>72097.2</v>
      </c>
      <c r="AN27" s="51">
        <f t="shared" si="3"/>
        <v>201476.36</v>
      </c>
      <c r="AO27" s="48">
        <f t="shared" si="4"/>
        <v>243106.93</v>
      </c>
      <c r="AP27" s="47">
        <f t="shared" si="5"/>
        <v>423646.33</v>
      </c>
      <c r="AQ27" s="56">
        <f t="shared" si="6"/>
        <v>-180539.40000000002</v>
      </c>
    </row>
    <row r="28" spans="1:43" ht="15" thickBot="1" x14ac:dyDescent="0.25">
      <c r="A28" s="38" t="s">
        <v>371</v>
      </c>
      <c r="B28" s="38" t="s">
        <v>372</v>
      </c>
      <c r="C28" s="63">
        <v>4716</v>
      </c>
      <c r="D28" s="64" t="s">
        <v>707</v>
      </c>
      <c r="E28" s="250" t="s">
        <v>2829</v>
      </c>
      <c r="F28" s="89">
        <v>755711.43</v>
      </c>
      <c r="H28" s="89">
        <v>61485.51</v>
      </c>
      <c r="K28" s="250">
        <v>1211447.46</v>
      </c>
      <c r="L28" s="250">
        <v>455608.54</v>
      </c>
      <c r="P28" s="232">
        <v>59540</v>
      </c>
      <c r="R28" s="232">
        <v>160.61000000000001</v>
      </c>
      <c r="T28" s="250">
        <v>328742.82</v>
      </c>
      <c r="V28" s="250">
        <v>22000</v>
      </c>
      <c r="W28" s="250">
        <v>2074982.75</v>
      </c>
      <c r="X28" s="73">
        <v>433796.6</v>
      </c>
      <c r="AB28" s="73">
        <v>547655</v>
      </c>
      <c r="AC28" s="73">
        <v>12000</v>
      </c>
      <c r="AD28" s="90">
        <v>705012</v>
      </c>
      <c r="AG28" s="90">
        <v>225080.26</v>
      </c>
      <c r="AH28" s="90">
        <v>141669.6</v>
      </c>
      <c r="AK28" s="90">
        <v>30400</v>
      </c>
      <c r="AL28" s="72">
        <f t="shared" si="1"/>
        <v>817196.94000000006</v>
      </c>
      <c r="AM28" s="50">
        <f t="shared" si="2"/>
        <v>59700.61</v>
      </c>
      <c r="AN28" s="51">
        <f t="shared" si="3"/>
        <v>757496.33000000007</v>
      </c>
      <c r="AO28" s="48">
        <f t="shared" si="4"/>
        <v>993451.6</v>
      </c>
      <c r="AP28" s="47">
        <f t="shared" si="5"/>
        <v>1102161.8600000001</v>
      </c>
      <c r="AQ28" s="56">
        <f t="shared" si="6"/>
        <v>-108710.26000000013</v>
      </c>
    </row>
    <row r="29" spans="1:43" ht="15" thickBot="1" x14ac:dyDescent="0.25">
      <c r="A29" s="38" t="s">
        <v>371</v>
      </c>
      <c r="B29" s="38" t="s">
        <v>372</v>
      </c>
      <c r="C29" s="63">
        <v>2694</v>
      </c>
      <c r="D29" s="64" t="s">
        <v>708</v>
      </c>
      <c r="E29" s="250" t="s">
        <v>2830</v>
      </c>
      <c r="F29" s="89">
        <v>457177.73</v>
      </c>
      <c r="H29" s="89">
        <v>73380.92</v>
      </c>
      <c r="K29" s="250">
        <v>649326.1</v>
      </c>
      <c r="L29" s="250">
        <v>79435.899999999994</v>
      </c>
      <c r="P29" s="232">
        <v>17703.330000000002</v>
      </c>
      <c r="Q29" s="232">
        <v>98160.16</v>
      </c>
      <c r="R29" s="232">
        <v>156</v>
      </c>
      <c r="V29" s="250">
        <v>158749.57999999999</v>
      </c>
      <c r="W29" s="250">
        <v>1942599.48</v>
      </c>
      <c r="X29" s="73">
        <v>50190.67</v>
      </c>
      <c r="AB29" s="73">
        <v>207696</v>
      </c>
      <c r="AC29" s="73">
        <v>3000</v>
      </c>
      <c r="AD29" s="90">
        <v>246096</v>
      </c>
      <c r="AG29" s="90">
        <v>48065.22</v>
      </c>
      <c r="AH29" s="90">
        <v>142440.78</v>
      </c>
      <c r="AK29" s="90">
        <v>11400</v>
      </c>
      <c r="AL29" s="72">
        <f t="shared" si="1"/>
        <v>530558.65</v>
      </c>
      <c r="AM29" s="50">
        <f t="shared" si="2"/>
        <v>116019.49</v>
      </c>
      <c r="AN29" s="51">
        <f t="shared" si="3"/>
        <v>414539.16000000003</v>
      </c>
      <c r="AO29" s="48">
        <f t="shared" si="4"/>
        <v>260886.66999999998</v>
      </c>
      <c r="AP29" s="47">
        <f t="shared" si="5"/>
        <v>448002</v>
      </c>
      <c r="AQ29" s="56">
        <f t="shared" si="6"/>
        <v>-187115.33000000002</v>
      </c>
    </row>
    <row r="30" spans="1:43" ht="15" thickBot="1" x14ac:dyDescent="0.25">
      <c r="A30" s="38" t="s">
        <v>371</v>
      </c>
      <c r="B30" s="38" t="s">
        <v>372</v>
      </c>
      <c r="C30" s="63">
        <v>3656</v>
      </c>
      <c r="D30" s="64" t="s">
        <v>709</v>
      </c>
      <c r="E30" s="250" t="s">
        <v>2831</v>
      </c>
      <c r="F30" s="89">
        <v>661654.80000000005</v>
      </c>
      <c r="H30" s="89">
        <v>39825.730000000003</v>
      </c>
      <c r="K30" s="250">
        <v>815777.6</v>
      </c>
      <c r="L30" s="250">
        <v>190984.9</v>
      </c>
      <c r="P30" s="232">
        <v>21663.42</v>
      </c>
      <c r="R30" s="232">
        <v>148.30000000000001</v>
      </c>
      <c r="T30" s="250">
        <v>15000</v>
      </c>
      <c r="V30" s="250">
        <v>-5335.15</v>
      </c>
      <c r="W30" s="250">
        <v>1357301.45</v>
      </c>
      <c r="X30" s="73">
        <v>126636.5</v>
      </c>
      <c r="AB30" s="73">
        <v>151893</v>
      </c>
      <c r="AC30" s="73">
        <v>14000</v>
      </c>
      <c r="AD30" s="90">
        <v>240657</v>
      </c>
      <c r="AG30" s="90">
        <v>103463.3</v>
      </c>
      <c r="AH30" s="90">
        <v>84481.05</v>
      </c>
      <c r="AJ30" s="90">
        <v>1</v>
      </c>
      <c r="AK30" s="90">
        <v>15200</v>
      </c>
      <c r="AL30" s="72">
        <f t="shared" si="1"/>
        <v>701480.53</v>
      </c>
      <c r="AM30" s="50">
        <f t="shared" si="2"/>
        <v>21811.719999999998</v>
      </c>
      <c r="AN30" s="51">
        <f t="shared" si="3"/>
        <v>679668.81</v>
      </c>
      <c r="AO30" s="48">
        <f t="shared" si="4"/>
        <v>292529.5</v>
      </c>
      <c r="AP30" s="47">
        <f t="shared" si="5"/>
        <v>443802.35</v>
      </c>
      <c r="AQ30" s="56">
        <f t="shared" si="6"/>
        <v>-151272.84999999998</v>
      </c>
    </row>
    <row r="31" spans="1:43" ht="15" thickBot="1" x14ac:dyDescent="0.25">
      <c r="A31" s="38" t="s">
        <v>371</v>
      </c>
      <c r="B31" s="38" t="s">
        <v>372</v>
      </c>
      <c r="C31" s="63">
        <v>4918</v>
      </c>
      <c r="D31" s="64" t="s">
        <v>710</v>
      </c>
      <c r="E31" s="250" t="s">
        <v>2832</v>
      </c>
      <c r="F31" s="89">
        <v>438849.15</v>
      </c>
      <c r="H31" s="89">
        <v>69993.33</v>
      </c>
      <c r="K31" s="250">
        <v>426721.71</v>
      </c>
      <c r="L31" s="250">
        <v>172009.01</v>
      </c>
      <c r="P31" s="232">
        <v>30088.3</v>
      </c>
      <c r="Q31" s="232">
        <v>0.19</v>
      </c>
      <c r="R31" s="232">
        <v>155.68</v>
      </c>
      <c r="T31" s="250">
        <v>9040.66</v>
      </c>
      <c r="V31" s="250">
        <v>-599.22</v>
      </c>
      <c r="W31" s="250">
        <v>1339755.76</v>
      </c>
      <c r="X31" s="73">
        <v>231611.07</v>
      </c>
      <c r="AB31" s="73">
        <v>266336</v>
      </c>
      <c r="AC31" s="73">
        <v>3000</v>
      </c>
      <c r="AD31" s="90">
        <v>415517</v>
      </c>
      <c r="AG31" s="90">
        <v>63177.01</v>
      </c>
      <c r="AH31" s="90">
        <v>7002.8</v>
      </c>
      <c r="AK31" s="90">
        <v>19000</v>
      </c>
      <c r="AL31" s="72">
        <f t="shared" si="1"/>
        <v>508842.48000000004</v>
      </c>
      <c r="AM31" s="50">
        <f t="shared" si="2"/>
        <v>30244.17</v>
      </c>
      <c r="AN31" s="51">
        <f t="shared" si="3"/>
        <v>478598.31000000006</v>
      </c>
      <c r="AO31" s="48">
        <f t="shared" si="4"/>
        <v>500947.07</v>
      </c>
      <c r="AP31" s="47">
        <f t="shared" si="5"/>
        <v>504696.81</v>
      </c>
      <c r="AQ31" s="56">
        <f t="shared" si="6"/>
        <v>-3749.7399999999907</v>
      </c>
    </row>
    <row r="32" spans="1:43" ht="15" thickBot="1" x14ac:dyDescent="0.25">
      <c r="A32" s="38" t="s">
        <v>371</v>
      </c>
      <c r="B32" s="38" t="s">
        <v>372</v>
      </c>
      <c r="C32" s="63">
        <v>2308</v>
      </c>
      <c r="D32" s="64" t="s">
        <v>711</v>
      </c>
      <c r="E32" s="250" t="s">
        <v>2833</v>
      </c>
      <c r="F32" s="89">
        <v>553341.17000000004</v>
      </c>
      <c r="H32" s="89">
        <v>53703.5</v>
      </c>
      <c r="K32" s="250">
        <v>950195.51</v>
      </c>
      <c r="L32" s="250">
        <v>218703.61</v>
      </c>
      <c r="O32" s="232">
        <v>0</v>
      </c>
      <c r="P32" s="232">
        <v>25359.63</v>
      </c>
      <c r="R32" s="232">
        <v>231</v>
      </c>
      <c r="V32" s="250">
        <v>254941.63</v>
      </c>
      <c r="W32" s="250">
        <v>2103448.6</v>
      </c>
      <c r="X32" s="73">
        <v>108799</v>
      </c>
      <c r="AB32" s="73">
        <v>249244</v>
      </c>
      <c r="AC32" s="73">
        <v>209700</v>
      </c>
      <c r="AD32" s="90">
        <v>295171</v>
      </c>
      <c r="AG32" s="90">
        <v>75580.039999999994</v>
      </c>
      <c r="AH32" s="90">
        <v>266349.40999999997</v>
      </c>
      <c r="AL32" s="72">
        <f t="shared" si="1"/>
        <v>607044.67000000004</v>
      </c>
      <c r="AM32" s="50">
        <f t="shared" si="2"/>
        <v>25590.63</v>
      </c>
      <c r="AN32" s="51">
        <f t="shared" si="3"/>
        <v>581454.04</v>
      </c>
      <c r="AO32" s="48">
        <f t="shared" si="4"/>
        <v>567743</v>
      </c>
      <c r="AP32" s="47">
        <f t="shared" si="5"/>
        <v>637100.44999999995</v>
      </c>
      <c r="AQ32" s="56">
        <f t="shared" si="6"/>
        <v>-69357.449999999953</v>
      </c>
    </row>
    <row r="33" spans="1:43" ht="15" thickBot="1" x14ac:dyDescent="0.25">
      <c r="A33" s="38" t="s">
        <v>371</v>
      </c>
      <c r="B33" s="38" t="s">
        <v>372</v>
      </c>
      <c r="C33" s="63">
        <v>1606</v>
      </c>
      <c r="D33" s="64" t="s">
        <v>712</v>
      </c>
      <c r="E33" s="250" t="s">
        <v>2834</v>
      </c>
      <c r="F33" s="89">
        <v>430418.46</v>
      </c>
      <c r="H33" s="89">
        <v>59343.5</v>
      </c>
      <c r="K33" s="250">
        <v>294408.68</v>
      </c>
      <c r="L33" s="250">
        <v>21.7</v>
      </c>
      <c r="P33" s="232">
        <v>19160.14</v>
      </c>
      <c r="R33" s="232">
        <v>140.1</v>
      </c>
      <c r="T33" s="250">
        <v>18629.810000000001</v>
      </c>
      <c r="V33" s="250">
        <v>15900</v>
      </c>
      <c r="W33" s="250">
        <v>1634028.2</v>
      </c>
      <c r="X33" s="73">
        <v>147782.07</v>
      </c>
      <c r="AB33" s="73">
        <v>138383</v>
      </c>
      <c r="AC33" s="73">
        <v>1500</v>
      </c>
      <c r="AD33" s="90">
        <v>208723</v>
      </c>
      <c r="AG33" s="90">
        <v>89456.35</v>
      </c>
      <c r="AH33" s="90">
        <v>270746.38</v>
      </c>
      <c r="AJ33" s="90">
        <v>8</v>
      </c>
      <c r="AK33" s="90">
        <v>11400</v>
      </c>
      <c r="AL33" s="72">
        <f t="shared" si="1"/>
        <v>489761.96</v>
      </c>
      <c r="AM33" s="50">
        <f t="shared" si="2"/>
        <v>19300.239999999998</v>
      </c>
      <c r="AN33" s="51">
        <f t="shared" si="3"/>
        <v>470461.72000000003</v>
      </c>
      <c r="AO33" s="48">
        <f t="shared" si="4"/>
        <v>287665.07</v>
      </c>
      <c r="AP33" s="47">
        <f t="shared" si="5"/>
        <v>580333.73</v>
      </c>
      <c r="AQ33" s="56">
        <f t="shared" si="6"/>
        <v>-292668.65999999997</v>
      </c>
    </row>
    <row r="34" spans="1:43" ht="15" thickBot="1" x14ac:dyDescent="0.25">
      <c r="A34" s="38" t="s">
        <v>371</v>
      </c>
      <c r="B34" s="38" t="s">
        <v>372</v>
      </c>
      <c r="C34" s="63">
        <v>2622</v>
      </c>
      <c r="D34" s="64" t="s">
        <v>713</v>
      </c>
      <c r="E34" s="250" t="s">
        <v>2835</v>
      </c>
      <c r="F34" s="89">
        <v>268616.02</v>
      </c>
      <c r="H34" s="89">
        <v>15738.67</v>
      </c>
      <c r="K34" s="250">
        <v>541993.06000000006</v>
      </c>
      <c r="L34" s="250">
        <v>258641.97</v>
      </c>
      <c r="P34" s="232">
        <v>0</v>
      </c>
      <c r="R34" s="232">
        <v>146.30000000000001</v>
      </c>
      <c r="V34" s="250">
        <v>77628.88</v>
      </c>
      <c r="W34" s="250">
        <v>391756.52</v>
      </c>
      <c r="X34" s="73">
        <v>100885.09</v>
      </c>
      <c r="AB34" s="73">
        <v>431683.2</v>
      </c>
      <c r="AC34" s="73">
        <v>14700</v>
      </c>
      <c r="AD34" s="90">
        <v>507970.86</v>
      </c>
      <c r="AE34" s="90">
        <v>8366.5</v>
      </c>
      <c r="AG34" s="90">
        <v>67923.8</v>
      </c>
      <c r="AH34" s="90">
        <v>49452.88</v>
      </c>
      <c r="AK34" s="90">
        <v>11400</v>
      </c>
      <c r="AL34" s="72">
        <f t="shared" si="1"/>
        <v>284354.69</v>
      </c>
      <c r="AM34" s="50">
        <f t="shared" si="2"/>
        <v>146.30000000000001</v>
      </c>
      <c r="AN34" s="51">
        <f t="shared" si="3"/>
        <v>284208.39</v>
      </c>
      <c r="AO34" s="48">
        <f t="shared" si="4"/>
        <v>547268.29</v>
      </c>
      <c r="AP34" s="47">
        <f t="shared" si="5"/>
        <v>645114.04</v>
      </c>
      <c r="AQ34" s="56">
        <f t="shared" si="6"/>
        <v>-97845.75</v>
      </c>
    </row>
    <row r="35" spans="1:43" ht="15" thickBot="1" x14ac:dyDescent="0.25">
      <c r="A35" s="38" t="s">
        <v>371</v>
      </c>
      <c r="B35" s="38" t="s">
        <v>372</v>
      </c>
      <c r="C35" s="63">
        <v>2397</v>
      </c>
      <c r="D35" s="64" t="s">
        <v>714</v>
      </c>
      <c r="E35" s="250" t="s">
        <v>2836</v>
      </c>
      <c r="F35" s="89">
        <v>437500.06</v>
      </c>
      <c r="H35" s="89">
        <v>44986.34</v>
      </c>
      <c r="K35" s="250">
        <v>425089.63</v>
      </c>
      <c r="L35" s="250">
        <v>184295.81</v>
      </c>
      <c r="P35" s="232">
        <v>0</v>
      </c>
      <c r="R35" s="232">
        <v>424.6</v>
      </c>
      <c r="T35" s="250">
        <v>126175</v>
      </c>
      <c r="W35" s="250">
        <v>459399.49</v>
      </c>
      <c r="X35" s="73">
        <v>32346.39</v>
      </c>
      <c r="AB35" s="73">
        <v>42886.5</v>
      </c>
      <c r="AD35" s="90">
        <v>75846.5</v>
      </c>
      <c r="AG35" s="90">
        <v>61718.879999999997</v>
      </c>
      <c r="AH35" s="90">
        <v>13681.8</v>
      </c>
      <c r="AK35" s="90">
        <v>15200</v>
      </c>
      <c r="AL35" s="72">
        <f t="shared" si="1"/>
        <v>482486.4</v>
      </c>
      <c r="AM35" s="50">
        <f t="shared" si="2"/>
        <v>424.6</v>
      </c>
      <c r="AN35" s="51">
        <f t="shared" si="3"/>
        <v>482061.80000000005</v>
      </c>
      <c r="AO35" s="48">
        <f t="shared" si="4"/>
        <v>75232.89</v>
      </c>
      <c r="AP35" s="47">
        <f t="shared" si="5"/>
        <v>166447.18</v>
      </c>
      <c r="AQ35" s="56">
        <f t="shared" si="6"/>
        <v>-91214.29</v>
      </c>
    </row>
    <row r="36" spans="1:43" ht="15" thickBot="1" x14ac:dyDescent="0.25">
      <c r="A36" s="38" t="s">
        <v>371</v>
      </c>
      <c r="B36" s="38" t="s">
        <v>372</v>
      </c>
      <c r="C36" s="63">
        <v>1711</v>
      </c>
      <c r="D36" s="64" t="s">
        <v>715</v>
      </c>
      <c r="E36" s="250" t="s">
        <v>2837</v>
      </c>
      <c r="F36" s="89">
        <v>300405.06</v>
      </c>
      <c r="H36" s="89">
        <v>49747.15</v>
      </c>
      <c r="K36" s="250">
        <v>654707.52</v>
      </c>
      <c r="L36" s="250">
        <v>237873.08</v>
      </c>
      <c r="P36" s="232">
        <v>17377.669999999998</v>
      </c>
      <c r="R36" s="232">
        <v>141.80000000000001</v>
      </c>
      <c r="T36" s="250">
        <v>13761.1</v>
      </c>
      <c r="V36" s="250">
        <v>780849.33</v>
      </c>
      <c r="W36" s="250">
        <v>556569.79</v>
      </c>
      <c r="X36" s="73">
        <v>38306.589999999997</v>
      </c>
      <c r="AB36" s="73">
        <v>202862.2</v>
      </c>
      <c r="AC36" s="73">
        <v>21495</v>
      </c>
      <c r="AD36" s="90">
        <v>262847.2</v>
      </c>
      <c r="AG36" s="90">
        <v>69728.67</v>
      </c>
      <c r="AH36" s="90">
        <v>29077.42</v>
      </c>
      <c r="AK36" s="90">
        <v>15200</v>
      </c>
      <c r="AL36" s="72">
        <f t="shared" si="1"/>
        <v>350152.21</v>
      </c>
      <c r="AM36" s="50">
        <f t="shared" si="2"/>
        <v>17519.469999999998</v>
      </c>
      <c r="AN36" s="51">
        <f t="shared" si="3"/>
        <v>332632.74000000005</v>
      </c>
      <c r="AO36" s="48">
        <f t="shared" si="4"/>
        <v>262663.79000000004</v>
      </c>
      <c r="AP36" s="47">
        <f t="shared" si="5"/>
        <v>376853.29</v>
      </c>
      <c r="AQ36" s="56">
        <f t="shared" si="6"/>
        <v>-114189.49999999994</v>
      </c>
    </row>
    <row r="37" spans="1:43" ht="15" thickBot="1" x14ac:dyDescent="0.25">
      <c r="A37" s="38" t="s">
        <v>371</v>
      </c>
      <c r="B37" s="38" t="s">
        <v>372</v>
      </c>
      <c r="C37" s="63">
        <v>2477</v>
      </c>
      <c r="D37" s="64" t="s">
        <v>716</v>
      </c>
      <c r="E37" s="250" t="s">
        <v>2838</v>
      </c>
      <c r="F37" s="89">
        <v>321282.71999999997</v>
      </c>
      <c r="H37" s="89">
        <v>127715.33</v>
      </c>
      <c r="K37" s="250">
        <v>364949.19</v>
      </c>
      <c r="L37" s="250">
        <v>118017.35</v>
      </c>
      <c r="P37" s="232">
        <v>21897.99</v>
      </c>
      <c r="R37" s="232">
        <v>152.11000000000001</v>
      </c>
      <c r="V37" s="250">
        <v>77753.86</v>
      </c>
      <c r="W37" s="250">
        <v>1714982.69</v>
      </c>
      <c r="X37" s="73">
        <v>115441.68</v>
      </c>
      <c r="AB37" s="73">
        <v>135428</v>
      </c>
      <c r="AD37" s="90">
        <v>196736</v>
      </c>
      <c r="AG37" s="90">
        <v>155616.84</v>
      </c>
      <c r="AH37" s="90">
        <v>38752.910000000003</v>
      </c>
      <c r="AK37" s="90">
        <v>15200</v>
      </c>
      <c r="AL37" s="72">
        <f t="shared" si="1"/>
        <v>448998.05</v>
      </c>
      <c r="AM37" s="50">
        <f t="shared" si="2"/>
        <v>22050.100000000002</v>
      </c>
      <c r="AN37" s="51">
        <f t="shared" si="3"/>
        <v>426947.95</v>
      </c>
      <c r="AO37" s="48">
        <f t="shared" si="4"/>
        <v>250869.68</v>
      </c>
      <c r="AP37" s="47">
        <f t="shared" si="5"/>
        <v>406305.75</v>
      </c>
      <c r="AQ37" s="56">
        <f t="shared" si="6"/>
        <v>-155436.07</v>
      </c>
    </row>
    <row r="38" spans="1:43" ht="15" thickBot="1" x14ac:dyDescent="0.25">
      <c r="A38" s="38" t="s">
        <v>371</v>
      </c>
      <c r="B38" s="38" t="s">
        <v>372</v>
      </c>
      <c r="C38" s="63">
        <v>1987</v>
      </c>
      <c r="D38" s="64" t="s">
        <v>717</v>
      </c>
      <c r="E38" s="250" t="s">
        <v>2839</v>
      </c>
      <c r="F38" s="89">
        <v>116679.62</v>
      </c>
      <c r="H38" s="89">
        <v>71066.53</v>
      </c>
      <c r="K38" s="250">
        <v>866792.26</v>
      </c>
      <c r="L38" s="250">
        <v>199457.51</v>
      </c>
      <c r="P38" s="232">
        <v>24880</v>
      </c>
      <c r="R38" s="232">
        <v>156</v>
      </c>
      <c r="T38" s="250">
        <v>5400</v>
      </c>
      <c r="V38" s="250">
        <v>5797.32</v>
      </c>
      <c r="W38" s="250">
        <v>2179663.7000000002</v>
      </c>
      <c r="X38" s="73">
        <v>110658.2</v>
      </c>
      <c r="AB38" s="73">
        <v>227277</v>
      </c>
      <c r="AD38" s="90">
        <v>316354</v>
      </c>
      <c r="AG38" s="90">
        <v>75335.55</v>
      </c>
      <c r="AH38" s="90">
        <v>4496.3500000000004</v>
      </c>
      <c r="AJ38" s="90">
        <v>9</v>
      </c>
      <c r="AK38" s="90">
        <v>15200</v>
      </c>
      <c r="AL38" s="72">
        <f t="shared" si="1"/>
        <v>187746.15</v>
      </c>
      <c r="AM38" s="50">
        <f t="shared" si="2"/>
        <v>25036</v>
      </c>
      <c r="AN38" s="51">
        <f t="shared" si="3"/>
        <v>162710.15</v>
      </c>
      <c r="AO38" s="48">
        <f t="shared" si="4"/>
        <v>337935.2</v>
      </c>
      <c r="AP38" s="47">
        <f t="shared" si="5"/>
        <v>411394.89999999997</v>
      </c>
      <c r="AQ38" s="56">
        <f t="shared" si="6"/>
        <v>-73459.699999999953</v>
      </c>
    </row>
    <row r="39" spans="1:43" ht="15" thickBot="1" x14ac:dyDescent="0.25">
      <c r="A39" s="38" t="s">
        <v>371</v>
      </c>
      <c r="B39" s="38" t="s">
        <v>372</v>
      </c>
      <c r="C39" s="63">
        <v>3047</v>
      </c>
      <c r="D39" s="64" t="s">
        <v>718</v>
      </c>
      <c r="E39" s="250" t="s">
        <v>2840</v>
      </c>
      <c r="F39" s="89">
        <v>866331.68</v>
      </c>
      <c r="H39" s="89">
        <v>26015.94</v>
      </c>
      <c r="K39" s="250">
        <v>354191.14</v>
      </c>
      <c r="L39" s="250">
        <v>313894.14</v>
      </c>
      <c r="P39" s="232">
        <v>22782.65</v>
      </c>
      <c r="R39" s="232">
        <v>140</v>
      </c>
      <c r="V39" s="250">
        <v>249917.1</v>
      </c>
      <c r="W39" s="250">
        <v>1994257.35</v>
      </c>
      <c r="X39" s="73">
        <v>117903.21</v>
      </c>
      <c r="Z39" s="73">
        <v>0.03</v>
      </c>
      <c r="AB39" s="73">
        <v>179360</v>
      </c>
      <c r="AC39" s="73">
        <v>1500</v>
      </c>
      <c r="AD39" s="90">
        <v>248879</v>
      </c>
      <c r="AG39" s="90">
        <v>63943.23</v>
      </c>
      <c r="AH39" s="90">
        <v>168556.05</v>
      </c>
      <c r="AK39" s="90">
        <v>15200</v>
      </c>
      <c r="AL39" s="72">
        <f t="shared" si="1"/>
        <v>892347.62</v>
      </c>
      <c r="AM39" s="50">
        <f t="shared" si="2"/>
        <v>22922.65</v>
      </c>
      <c r="AN39" s="51">
        <f t="shared" si="3"/>
        <v>869424.97</v>
      </c>
      <c r="AO39" s="48">
        <f t="shared" si="4"/>
        <v>298763.24</v>
      </c>
      <c r="AP39" s="47">
        <f t="shared" si="5"/>
        <v>496578.27999999997</v>
      </c>
      <c r="AQ39" s="56">
        <f t="shared" si="6"/>
        <v>-197815.03999999998</v>
      </c>
    </row>
    <row r="40" spans="1:43" ht="15" thickBot="1" x14ac:dyDescent="0.25">
      <c r="A40" s="38" t="s">
        <v>371</v>
      </c>
      <c r="B40" s="38" t="s">
        <v>372</v>
      </c>
      <c r="C40" s="63">
        <v>2101</v>
      </c>
      <c r="D40" s="64" t="s">
        <v>719</v>
      </c>
      <c r="E40" s="250" t="s">
        <v>2841</v>
      </c>
      <c r="F40" s="89">
        <v>478755.11</v>
      </c>
      <c r="H40" s="89">
        <v>69741.149999999994</v>
      </c>
      <c r="K40" s="250">
        <v>591694.98</v>
      </c>
      <c r="L40" s="250">
        <v>412914.25</v>
      </c>
      <c r="P40" s="232">
        <v>23446.49</v>
      </c>
      <c r="Q40" s="232">
        <v>310540</v>
      </c>
      <c r="R40" s="232">
        <v>317.8</v>
      </c>
      <c r="T40" s="250">
        <v>10000</v>
      </c>
      <c r="V40" s="250">
        <v>88529.08</v>
      </c>
      <c r="W40" s="250">
        <v>1560653.49</v>
      </c>
      <c r="X40" s="73">
        <v>209409.37</v>
      </c>
      <c r="AB40" s="73">
        <v>259452</v>
      </c>
      <c r="AC40" s="73">
        <v>4500</v>
      </c>
      <c r="AD40" s="90">
        <v>388062</v>
      </c>
      <c r="AG40" s="90">
        <v>115004.29</v>
      </c>
      <c r="AH40" s="90">
        <v>114197.82</v>
      </c>
      <c r="AK40" s="90">
        <v>15200</v>
      </c>
      <c r="AL40" s="72">
        <f t="shared" si="1"/>
        <v>548496.26</v>
      </c>
      <c r="AM40" s="50">
        <f t="shared" si="2"/>
        <v>334304.28999999998</v>
      </c>
      <c r="AN40" s="51">
        <f t="shared" si="3"/>
        <v>214191.97000000003</v>
      </c>
      <c r="AO40" s="48">
        <f t="shared" si="4"/>
        <v>473361.37</v>
      </c>
      <c r="AP40" s="47">
        <f t="shared" si="5"/>
        <v>632464.11</v>
      </c>
      <c r="AQ40" s="56">
        <f t="shared" si="6"/>
        <v>-159102.74</v>
      </c>
    </row>
    <row r="41" spans="1:43" ht="15" thickBot="1" x14ac:dyDescent="0.25">
      <c r="A41" s="38" t="s">
        <v>371</v>
      </c>
      <c r="B41" s="38" t="s">
        <v>372</v>
      </c>
      <c r="C41" s="63">
        <v>1995</v>
      </c>
      <c r="D41" s="64" t="s">
        <v>720</v>
      </c>
      <c r="E41" s="250" t="s">
        <v>2920</v>
      </c>
      <c r="F41" s="89">
        <v>406802.81</v>
      </c>
      <c r="H41" s="89">
        <v>30695.4</v>
      </c>
      <c r="K41" s="250">
        <v>547082.9</v>
      </c>
      <c r="L41" s="250">
        <v>262847.95</v>
      </c>
      <c r="O41" s="232">
        <v>0</v>
      </c>
      <c r="P41" s="232">
        <v>29500</v>
      </c>
      <c r="Q41" s="232">
        <v>35000</v>
      </c>
      <c r="R41" s="232">
        <v>406.98</v>
      </c>
      <c r="W41" s="250">
        <v>1367149.29</v>
      </c>
      <c r="X41" s="73">
        <v>119291.34</v>
      </c>
      <c r="AB41" s="73">
        <v>234213</v>
      </c>
      <c r="AC41" s="73">
        <v>2500</v>
      </c>
      <c r="AD41" s="90">
        <v>312222</v>
      </c>
      <c r="AG41" s="90">
        <v>76559.570000000007</v>
      </c>
      <c r="AH41" s="90">
        <v>36644.68</v>
      </c>
      <c r="AK41" s="90">
        <v>15200</v>
      </c>
      <c r="AL41" s="72">
        <f t="shared" si="1"/>
        <v>437498.21</v>
      </c>
      <c r="AM41" s="50">
        <f t="shared" si="2"/>
        <v>64906.98</v>
      </c>
      <c r="AN41" s="51">
        <f t="shared" si="3"/>
        <v>372591.23000000004</v>
      </c>
      <c r="AO41" s="48">
        <f t="shared" si="4"/>
        <v>356004.33999999997</v>
      </c>
      <c r="AP41" s="47">
        <f t="shared" si="5"/>
        <v>440626.25</v>
      </c>
      <c r="AQ41" s="56">
        <f t="shared" si="6"/>
        <v>-84621.910000000033</v>
      </c>
    </row>
    <row r="42" spans="1:43" ht="15" thickBot="1" x14ac:dyDescent="0.25">
      <c r="A42" s="38" t="s">
        <v>375</v>
      </c>
      <c r="B42" s="38" t="s">
        <v>376</v>
      </c>
      <c r="C42" s="63">
        <v>3634</v>
      </c>
      <c r="D42" s="64" t="s">
        <v>721</v>
      </c>
      <c r="E42" s="250" t="s">
        <v>2842</v>
      </c>
      <c r="F42" s="89">
        <v>408628.47999999998</v>
      </c>
      <c r="H42" s="89">
        <v>69241.009999999995</v>
      </c>
      <c r="K42" s="250">
        <v>763927.95</v>
      </c>
      <c r="L42" s="250">
        <v>251473.54</v>
      </c>
      <c r="P42" s="232">
        <v>29950</v>
      </c>
      <c r="R42" s="232">
        <v>8552.8700000000008</v>
      </c>
      <c r="T42" s="250">
        <v>233025.11</v>
      </c>
      <c r="V42" s="250">
        <v>63.29</v>
      </c>
      <c r="W42" s="250">
        <v>1747176.74</v>
      </c>
      <c r="X42" s="73">
        <v>349325.16</v>
      </c>
      <c r="AB42" s="73">
        <v>164157</v>
      </c>
      <c r="AD42" s="90">
        <v>313129</v>
      </c>
      <c r="AG42" s="90">
        <v>68883.75</v>
      </c>
      <c r="AH42" s="90">
        <v>23848.86</v>
      </c>
      <c r="AK42" s="90">
        <v>520</v>
      </c>
      <c r="AL42" s="72">
        <f t="shared" si="1"/>
        <v>477869.49</v>
      </c>
      <c r="AM42" s="50">
        <f t="shared" si="2"/>
        <v>38502.870000000003</v>
      </c>
      <c r="AN42" s="51">
        <f t="shared" si="3"/>
        <v>439366.62</v>
      </c>
      <c r="AO42" s="48">
        <f t="shared" si="4"/>
        <v>513482.16</v>
      </c>
      <c r="AP42" s="47">
        <f t="shared" si="5"/>
        <v>406381.61</v>
      </c>
      <c r="AQ42" s="56">
        <f t="shared" si="6"/>
        <v>107100.54999999999</v>
      </c>
    </row>
    <row r="43" spans="1:43" ht="15" thickBot="1" x14ac:dyDescent="0.25">
      <c r="A43" s="38" t="s">
        <v>375</v>
      </c>
      <c r="B43" s="38" t="s">
        <v>376</v>
      </c>
      <c r="C43" s="63">
        <v>4970</v>
      </c>
      <c r="D43" s="64" t="s">
        <v>722</v>
      </c>
      <c r="E43" s="250" t="s">
        <v>2843</v>
      </c>
      <c r="F43" s="89">
        <v>774674.47</v>
      </c>
      <c r="H43" s="89">
        <v>186826.3</v>
      </c>
      <c r="K43" s="250">
        <v>365386.37</v>
      </c>
      <c r="L43" s="250">
        <v>116736.26</v>
      </c>
      <c r="O43" s="232">
        <v>0</v>
      </c>
      <c r="P43" s="232">
        <v>53042.1</v>
      </c>
      <c r="R43" s="232">
        <v>0</v>
      </c>
      <c r="V43" s="250">
        <v>-0.2</v>
      </c>
      <c r="W43" s="250">
        <v>2580473.12</v>
      </c>
      <c r="X43" s="73">
        <v>453315.44</v>
      </c>
      <c r="AB43" s="73">
        <v>217095</v>
      </c>
      <c r="AC43" s="73">
        <v>630</v>
      </c>
      <c r="AD43" s="90">
        <v>289046</v>
      </c>
      <c r="AG43" s="90">
        <v>216720.37</v>
      </c>
      <c r="AH43" s="90">
        <v>18146.150000000001</v>
      </c>
      <c r="AK43" s="90">
        <v>520</v>
      </c>
      <c r="AL43" s="72">
        <f t="shared" si="1"/>
        <v>961500.77</v>
      </c>
      <c r="AM43" s="50">
        <f t="shared" si="2"/>
        <v>53042.1</v>
      </c>
      <c r="AN43" s="51">
        <f t="shared" si="3"/>
        <v>908458.67</v>
      </c>
      <c r="AO43" s="48">
        <f t="shared" si="4"/>
        <v>671040.43999999994</v>
      </c>
      <c r="AP43" s="47">
        <f t="shared" si="5"/>
        <v>524432.52</v>
      </c>
      <c r="AQ43" s="56">
        <f t="shared" si="6"/>
        <v>146607.91999999993</v>
      </c>
    </row>
    <row r="44" spans="1:43" ht="15" thickBot="1" x14ac:dyDescent="0.25">
      <c r="A44" s="38" t="s">
        <v>375</v>
      </c>
      <c r="B44" s="38" t="s">
        <v>376</v>
      </c>
      <c r="C44" s="63">
        <v>3463</v>
      </c>
      <c r="D44" s="64" t="s">
        <v>723</v>
      </c>
      <c r="E44" s="250" t="s">
        <v>2844</v>
      </c>
      <c r="F44" s="89">
        <v>802213.38</v>
      </c>
      <c r="H44" s="89">
        <v>113495.32</v>
      </c>
      <c r="K44" s="250">
        <v>161582.26999999999</v>
      </c>
      <c r="L44" s="250">
        <v>170207.49</v>
      </c>
      <c r="P44" s="232">
        <v>31633.02</v>
      </c>
      <c r="W44" s="250">
        <v>1682922.85</v>
      </c>
      <c r="X44" s="73">
        <v>374546.58</v>
      </c>
      <c r="AB44" s="73">
        <v>185907</v>
      </c>
      <c r="AC44" s="73">
        <v>690</v>
      </c>
      <c r="AD44" s="90">
        <v>322098</v>
      </c>
      <c r="AG44" s="90">
        <v>116802.09</v>
      </c>
      <c r="AH44" s="90">
        <v>26808.49</v>
      </c>
      <c r="AL44" s="72">
        <f t="shared" si="1"/>
        <v>915708.7</v>
      </c>
      <c r="AM44" s="50">
        <f t="shared" si="2"/>
        <v>31633.02</v>
      </c>
      <c r="AN44" s="51">
        <f t="shared" si="3"/>
        <v>884075.67999999993</v>
      </c>
      <c r="AO44" s="48">
        <f t="shared" si="4"/>
        <v>561143.58000000007</v>
      </c>
      <c r="AP44" s="47">
        <f t="shared" si="5"/>
        <v>465708.57999999996</v>
      </c>
      <c r="AQ44" s="56">
        <f t="shared" si="6"/>
        <v>95435.000000000116</v>
      </c>
    </row>
    <row r="45" spans="1:43" ht="15" thickBot="1" x14ac:dyDescent="0.25">
      <c r="A45" s="38" t="s">
        <v>375</v>
      </c>
      <c r="B45" s="38" t="s">
        <v>376</v>
      </c>
      <c r="C45" s="63">
        <v>1364</v>
      </c>
      <c r="D45" s="64" t="s">
        <v>724</v>
      </c>
      <c r="E45" s="250" t="s">
        <v>2845</v>
      </c>
      <c r="F45" s="89">
        <v>604353.87</v>
      </c>
      <c r="H45" s="89">
        <v>116189.26</v>
      </c>
      <c r="K45" s="250">
        <v>334702.01</v>
      </c>
      <c r="L45" s="250">
        <v>69333.61</v>
      </c>
      <c r="P45" s="232">
        <v>26250</v>
      </c>
      <c r="V45" s="250">
        <v>0.99</v>
      </c>
      <c r="W45" s="250">
        <v>1664645.88</v>
      </c>
      <c r="X45" s="73">
        <v>213973.22</v>
      </c>
      <c r="AB45" s="73">
        <v>132825</v>
      </c>
      <c r="AC45" s="73">
        <v>450</v>
      </c>
      <c r="AD45" s="90">
        <v>239249</v>
      </c>
      <c r="AG45" s="90">
        <v>49109.93</v>
      </c>
      <c r="AH45" s="90">
        <v>26239.75</v>
      </c>
      <c r="AL45" s="72">
        <f t="shared" si="1"/>
        <v>720543.13</v>
      </c>
      <c r="AM45" s="50">
        <f t="shared" si="2"/>
        <v>26250</v>
      </c>
      <c r="AN45" s="51">
        <f t="shared" si="3"/>
        <v>694293.13</v>
      </c>
      <c r="AO45" s="48">
        <f t="shared" si="4"/>
        <v>347248.22</v>
      </c>
      <c r="AP45" s="47">
        <f t="shared" si="5"/>
        <v>314598.68</v>
      </c>
      <c r="AQ45" s="56">
        <f t="shared" si="6"/>
        <v>32649.539999999979</v>
      </c>
    </row>
    <row r="46" spans="1:43" ht="15" thickBot="1" x14ac:dyDescent="0.25">
      <c r="A46" s="38" t="s">
        <v>375</v>
      </c>
      <c r="B46" s="38" t="s">
        <v>376</v>
      </c>
      <c r="C46" s="63">
        <v>4858</v>
      </c>
      <c r="D46" s="64" t="s">
        <v>725</v>
      </c>
      <c r="E46" s="250" t="s">
        <v>2846</v>
      </c>
      <c r="F46" s="89">
        <v>323659.24</v>
      </c>
      <c r="H46" s="89">
        <v>108375.63</v>
      </c>
      <c r="K46" s="250">
        <v>2907632.72</v>
      </c>
      <c r="L46" s="250">
        <v>241641.93</v>
      </c>
      <c r="O46" s="232">
        <v>0</v>
      </c>
      <c r="P46" s="232">
        <v>45542.98</v>
      </c>
      <c r="Q46" s="232">
        <v>258000</v>
      </c>
      <c r="V46" s="250">
        <v>154990</v>
      </c>
      <c r="W46" s="250">
        <v>349948.56</v>
      </c>
      <c r="X46" s="73">
        <v>415162.34</v>
      </c>
      <c r="Z46" s="73">
        <v>118.39</v>
      </c>
      <c r="AB46" s="73">
        <v>237831.8</v>
      </c>
      <c r="AC46" s="73">
        <v>660</v>
      </c>
      <c r="AD46" s="90">
        <v>389199.8</v>
      </c>
      <c r="AG46" s="90">
        <v>96281.24</v>
      </c>
      <c r="AH46" s="90">
        <v>66838.47</v>
      </c>
      <c r="AK46" s="90">
        <v>520</v>
      </c>
      <c r="AL46" s="72">
        <f t="shared" si="1"/>
        <v>432034.87</v>
      </c>
      <c r="AM46" s="50">
        <f t="shared" si="2"/>
        <v>303542.98</v>
      </c>
      <c r="AN46" s="51">
        <f t="shared" si="3"/>
        <v>128491.89000000001</v>
      </c>
      <c r="AO46" s="48">
        <f t="shared" si="4"/>
        <v>653772.53</v>
      </c>
      <c r="AP46" s="47">
        <f t="shared" si="5"/>
        <v>552839.51</v>
      </c>
      <c r="AQ46" s="56">
        <f t="shared" si="6"/>
        <v>100933.02000000002</v>
      </c>
    </row>
    <row r="47" spans="1:43" ht="15" thickBot="1" x14ac:dyDescent="0.25">
      <c r="A47" s="38" t="s">
        <v>375</v>
      </c>
      <c r="B47" s="38" t="s">
        <v>376</v>
      </c>
      <c r="C47" s="63">
        <v>3450</v>
      </c>
      <c r="D47" s="64" t="s">
        <v>726</v>
      </c>
      <c r="E47" s="250" t="s">
        <v>2847</v>
      </c>
      <c r="F47" s="89">
        <v>741714.21</v>
      </c>
      <c r="H47" s="89">
        <v>56234.01</v>
      </c>
      <c r="K47" s="250">
        <v>462739.74</v>
      </c>
      <c r="L47" s="250">
        <v>71910.929999999993</v>
      </c>
      <c r="O47" s="232">
        <v>0</v>
      </c>
      <c r="P47" s="232">
        <v>27550</v>
      </c>
      <c r="W47" s="250">
        <v>1610762.41</v>
      </c>
      <c r="X47" s="73">
        <v>310332.65000000002</v>
      </c>
      <c r="Z47" s="73">
        <v>40.770000000000003</v>
      </c>
      <c r="AB47" s="73">
        <v>170231</v>
      </c>
      <c r="AD47" s="90">
        <v>301172</v>
      </c>
      <c r="AG47" s="90">
        <v>53845.9</v>
      </c>
      <c r="AH47" s="90">
        <v>28486.92</v>
      </c>
      <c r="AK47" s="90">
        <v>520</v>
      </c>
      <c r="AL47" s="72">
        <f t="shared" si="1"/>
        <v>797948.22</v>
      </c>
      <c r="AM47" s="50">
        <f t="shared" si="2"/>
        <v>27550</v>
      </c>
      <c r="AN47" s="51">
        <f t="shared" si="3"/>
        <v>770398.22</v>
      </c>
      <c r="AO47" s="48">
        <f t="shared" si="4"/>
        <v>480604.42000000004</v>
      </c>
      <c r="AP47" s="47">
        <f t="shared" si="5"/>
        <v>384024.82</v>
      </c>
      <c r="AQ47" s="56">
        <f t="shared" si="6"/>
        <v>96579.600000000035</v>
      </c>
    </row>
    <row r="48" spans="1:43" ht="15" thickBot="1" x14ac:dyDescent="0.25">
      <c r="A48" s="38" t="s">
        <v>375</v>
      </c>
      <c r="B48" s="38" t="s">
        <v>376</v>
      </c>
      <c r="C48" s="63">
        <v>2633</v>
      </c>
      <c r="D48" s="64" t="s">
        <v>727</v>
      </c>
      <c r="E48" s="250" t="s">
        <v>2848</v>
      </c>
      <c r="F48" s="89">
        <v>719044.56</v>
      </c>
      <c r="H48" s="89">
        <v>63917.48</v>
      </c>
      <c r="K48" s="250">
        <v>453165.42</v>
      </c>
      <c r="L48" s="250">
        <v>65011.55</v>
      </c>
      <c r="P48" s="232">
        <v>33371</v>
      </c>
      <c r="W48" s="250">
        <v>2707380.46</v>
      </c>
      <c r="X48" s="73">
        <v>293886.89</v>
      </c>
      <c r="AB48" s="73">
        <v>195412</v>
      </c>
      <c r="AC48" s="73">
        <v>1920</v>
      </c>
      <c r="AD48" s="90">
        <v>312822</v>
      </c>
      <c r="AG48" s="90">
        <v>86559.96</v>
      </c>
      <c r="AH48" s="90">
        <v>34658.959999999999</v>
      </c>
      <c r="AK48" s="90">
        <v>520</v>
      </c>
      <c r="AL48" s="72">
        <f t="shared" si="1"/>
        <v>782962.04</v>
      </c>
      <c r="AM48" s="50">
        <f t="shared" si="2"/>
        <v>33371</v>
      </c>
      <c r="AN48" s="51">
        <f t="shared" si="3"/>
        <v>749591.04000000004</v>
      </c>
      <c r="AO48" s="48">
        <f t="shared" si="4"/>
        <v>491218.89</v>
      </c>
      <c r="AP48" s="47">
        <f t="shared" si="5"/>
        <v>434560.92000000004</v>
      </c>
      <c r="AQ48" s="56">
        <f t="shared" si="6"/>
        <v>56657.969999999972</v>
      </c>
    </row>
    <row r="49" spans="1:43" ht="15" thickBot="1" x14ac:dyDescent="0.25">
      <c r="A49" s="38" t="s">
        <v>375</v>
      </c>
      <c r="B49" s="38" t="s">
        <v>376</v>
      </c>
      <c r="C49" s="63">
        <v>1642</v>
      </c>
      <c r="D49" s="64" t="s">
        <v>728</v>
      </c>
      <c r="E49" s="250" t="s">
        <v>2921</v>
      </c>
      <c r="F49" s="89">
        <v>419851.88</v>
      </c>
      <c r="H49" s="89">
        <v>16417.78</v>
      </c>
      <c r="K49" s="250">
        <v>458485.47</v>
      </c>
      <c r="L49" s="250">
        <v>147040.13</v>
      </c>
      <c r="P49" s="232">
        <v>20190.93</v>
      </c>
      <c r="W49" s="250">
        <v>2321309.19</v>
      </c>
      <c r="X49" s="73">
        <v>119749.82</v>
      </c>
      <c r="AB49" s="73">
        <v>86751</v>
      </c>
      <c r="AC49" s="73">
        <v>390</v>
      </c>
      <c r="AD49" s="90">
        <v>124091</v>
      </c>
      <c r="AG49" s="90">
        <v>41116.400000000001</v>
      </c>
      <c r="AH49" s="90">
        <v>31898.04</v>
      </c>
      <c r="AK49" s="90">
        <v>260</v>
      </c>
      <c r="AL49" s="72">
        <f t="shared" si="1"/>
        <v>436269.66000000003</v>
      </c>
      <c r="AM49" s="50">
        <f t="shared" si="2"/>
        <v>20190.93</v>
      </c>
      <c r="AN49" s="51">
        <f t="shared" si="3"/>
        <v>416078.73000000004</v>
      </c>
      <c r="AO49" s="48">
        <f t="shared" si="4"/>
        <v>206890.82</v>
      </c>
      <c r="AP49" s="47">
        <f t="shared" si="5"/>
        <v>197365.44</v>
      </c>
      <c r="AQ49" s="56">
        <f t="shared" si="6"/>
        <v>9525.3800000000047</v>
      </c>
    </row>
    <row r="50" spans="1:43" ht="15" thickBot="1" x14ac:dyDescent="0.25">
      <c r="A50" s="38" t="s">
        <v>375</v>
      </c>
      <c r="B50" s="38" t="s">
        <v>376</v>
      </c>
      <c r="C50" s="63">
        <v>2100</v>
      </c>
      <c r="D50" s="64" t="s">
        <v>729</v>
      </c>
      <c r="E50" s="250" t="s">
        <v>2931</v>
      </c>
      <c r="F50" s="89">
        <v>579572.31999999995</v>
      </c>
      <c r="H50" s="89">
        <v>60164.87</v>
      </c>
      <c r="K50" s="250">
        <v>1313115.74</v>
      </c>
      <c r="L50" s="250">
        <v>165636.94</v>
      </c>
      <c r="P50" s="232">
        <v>34499.79</v>
      </c>
      <c r="V50" s="250">
        <v>317.81</v>
      </c>
      <c r="W50" s="250">
        <v>991778.49</v>
      </c>
      <c r="X50" s="73">
        <v>197208.59</v>
      </c>
      <c r="AB50" s="73">
        <v>98340</v>
      </c>
      <c r="AD50" s="90">
        <v>188237</v>
      </c>
      <c r="AG50" s="90">
        <v>75263.320000000007</v>
      </c>
      <c r="AH50" s="90">
        <v>26378.63</v>
      </c>
      <c r="AK50" s="90">
        <v>520</v>
      </c>
      <c r="AL50" s="72">
        <f t="shared" si="1"/>
        <v>639737.18999999994</v>
      </c>
      <c r="AM50" s="50">
        <f t="shared" si="2"/>
        <v>34499.79</v>
      </c>
      <c r="AN50" s="51">
        <f t="shared" si="3"/>
        <v>605237.39999999991</v>
      </c>
      <c r="AO50" s="48">
        <f t="shared" si="4"/>
        <v>295548.58999999997</v>
      </c>
      <c r="AP50" s="47">
        <f t="shared" si="5"/>
        <v>290398.95</v>
      </c>
      <c r="AQ50" s="56">
        <f t="shared" si="6"/>
        <v>5149.6399999999558</v>
      </c>
    </row>
    <row r="51" spans="1:43" ht="15" thickBot="1" x14ac:dyDescent="0.25">
      <c r="A51" s="38" t="s">
        <v>375</v>
      </c>
      <c r="B51" s="38" t="s">
        <v>376</v>
      </c>
      <c r="C51" s="63">
        <v>1785</v>
      </c>
      <c r="D51" s="64" t="s">
        <v>730</v>
      </c>
      <c r="E51" s="250" t="s">
        <v>2932</v>
      </c>
      <c r="F51" s="89">
        <v>353998.56</v>
      </c>
      <c r="H51" s="89">
        <v>97106.97</v>
      </c>
      <c r="K51" s="250">
        <v>2712870.81</v>
      </c>
      <c r="L51" s="250">
        <v>69243.850000000006</v>
      </c>
      <c r="P51" s="232">
        <v>22048.93</v>
      </c>
      <c r="V51" s="250">
        <v>-176</v>
      </c>
      <c r="W51" s="250">
        <v>667821.93000000005</v>
      </c>
      <c r="X51" s="73">
        <v>128104.2</v>
      </c>
      <c r="AB51" s="73">
        <v>226150.8</v>
      </c>
      <c r="AD51" s="90">
        <v>244470.8</v>
      </c>
      <c r="AG51" s="90">
        <v>24250.65</v>
      </c>
      <c r="AH51" s="90">
        <v>33808.660000000003</v>
      </c>
      <c r="AL51" s="72">
        <f t="shared" si="1"/>
        <v>451105.53</v>
      </c>
      <c r="AM51" s="50">
        <f t="shared" si="2"/>
        <v>22048.93</v>
      </c>
      <c r="AN51" s="51">
        <f t="shared" si="3"/>
        <v>429056.60000000003</v>
      </c>
      <c r="AO51" s="48">
        <f t="shared" si="4"/>
        <v>354255</v>
      </c>
      <c r="AP51" s="47">
        <f t="shared" si="5"/>
        <v>302530.11</v>
      </c>
      <c r="AQ51" s="56">
        <f t="shared" si="6"/>
        <v>51724.890000000014</v>
      </c>
    </row>
    <row r="52" spans="1:43" ht="15" thickBot="1" x14ac:dyDescent="0.25">
      <c r="A52" s="38" t="s">
        <v>367</v>
      </c>
      <c r="B52" s="38" t="s">
        <v>380</v>
      </c>
      <c r="C52" s="63">
        <v>1114</v>
      </c>
      <c r="D52" s="64" t="s">
        <v>731</v>
      </c>
      <c r="E52" s="250" t="s">
        <v>2849</v>
      </c>
      <c r="F52" s="89">
        <v>449841.04</v>
      </c>
      <c r="H52" s="89">
        <v>21494.23</v>
      </c>
      <c r="K52" s="250">
        <v>760265.71</v>
      </c>
      <c r="L52" s="250">
        <v>198796.83</v>
      </c>
      <c r="O52" s="232">
        <v>11000</v>
      </c>
      <c r="P52" s="232">
        <v>15455.01</v>
      </c>
      <c r="R52" s="232">
        <v>2388</v>
      </c>
      <c r="W52" s="250">
        <v>2139773.89</v>
      </c>
      <c r="X52" s="73">
        <v>20345.78</v>
      </c>
      <c r="AB52" s="73">
        <v>124467</v>
      </c>
      <c r="AD52" s="90">
        <v>124467</v>
      </c>
      <c r="AG52" s="90">
        <v>48025.02</v>
      </c>
      <c r="AH52" s="90">
        <v>39629.269999999997</v>
      </c>
      <c r="AI52" s="90">
        <v>249</v>
      </c>
      <c r="AL52" s="72">
        <f t="shared" si="1"/>
        <v>471335.26999999996</v>
      </c>
      <c r="AM52" s="50">
        <f t="shared" si="2"/>
        <v>28843.010000000002</v>
      </c>
      <c r="AN52" s="51">
        <f t="shared" si="3"/>
        <v>442492.25999999995</v>
      </c>
      <c r="AO52" s="48">
        <f t="shared" si="4"/>
        <v>144812.78</v>
      </c>
      <c r="AP52" s="47">
        <f t="shared" si="5"/>
        <v>212370.28999999998</v>
      </c>
      <c r="AQ52" s="56">
        <f t="shared" si="6"/>
        <v>-67557.50999999998</v>
      </c>
    </row>
    <row r="53" spans="1:43" ht="15" thickBot="1" x14ac:dyDescent="0.25">
      <c r="A53" s="38" t="s">
        <v>367</v>
      </c>
      <c r="B53" s="38" t="s">
        <v>380</v>
      </c>
      <c r="C53" s="63">
        <v>595</v>
      </c>
      <c r="D53" s="64" t="s">
        <v>732</v>
      </c>
      <c r="E53" s="250" t="s">
        <v>2850</v>
      </c>
      <c r="F53" s="89">
        <v>342791.45</v>
      </c>
      <c r="H53" s="89">
        <v>11342</v>
      </c>
      <c r="K53" s="250">
        <v>373031.78</v>
      </c>
      <c r="L53" s="250">
        <v>96141.27</v>
      </c>
      <c r="O53" s="232">
        <v>6500</v>
      </c>
      <c r="P53" s="232">
        <v>13860.56</v>
      </c>
      <c r="R53" s="232">
        <v>972</v>
      </c>
      <c r="W53" s="250">
        <v>293207.49</v>
      </c>
      <c r="X53" s="73">
        <v>33381.910000000003</v>
      </c>
      <c r="AB53" s="73">
        <v>87066</v>
      </c>
      <c r="AD53" s="90">
        <v>87066</v>
      </c>
      <c r="AG53" s="90">
        <v>51740.08</v>
      </c>
      <c r="AH53" s="90">
        <v>17493.37</v>
      </c>
      <c r="AI53" s="90">
        <v>1818</v>
      </c>
      <c r="AK53" s="90">
        <v>30000</v>
      </c>
      <c r="AL53" s="72">
        <f t="shared" si="1"/>
        <v>354133.45</v>
      </c>
      <c r="AM53" s="50">
        <f t="shared" si="2"/>
        <v>21332.559999999998</v>
      </c>
      <c r="AN53" s="51">
        <f t="shared" si="3"/>
        <v>332800.89</v>
      </c>
      <c r="AO53" s="48">
        <f t="shared" si="4"/>
        <v>120447.91</v>
      </c>
      <c r="AP53" s="47">
        <f t="shared" si="5"/>
        <v>188117.45</v>
      </c>
      <c r="AQ53" s="56">
        <f t="shared" si="6"/>
        <v>-67669.540000000008</v>
      </c>
    </row>
    <row r="54" spans="1:43" ht="15" thickBot="1" x14ac:dyDescent="0.25">
      <c r="A54" s="38" t="s">
        <v>367</v>
      </c>
      <c r="B54" s="38" t="s">
        <v>380</v>
      </c>
      <c r="C54" s="63">
        <v>1925</v>
      </c>
      <c r="D54" s="64" t="s">
        <v>733</v>
      </c>
      <c r="E54" s="250" t="s">
        <v>2851</v>
      </c>
      <c r="F54" s="89">
        <v>150646.46</v>
      </c>
      <c r="H54" s="89">
        <v>37461.78</v>
      </c>
      <c r="K54" s="250">
        <v>776741.88</v>
      </c>
      <c r="L54" s="250">
        <v>131717.82</v>
      </c>
      <c r="O54" s="232">
        <v>3112</v>
      </c>
      <c r="P54" s="232">
        <v>47964</v>
      </c>
      <c r="R54" s="232">
        <v>9095</v>
      </c>
      <c r="V54" s="250">
        <v>-151.01</v>
      </c>
      <c r="W54" s="250">
        <v>1946315.03</v>
      </c>
      <c r="X54" s="73">
        <v>42879.48</v>
      </c>
      <c r="AB54" s="73">
        <v>158914</v>
      </c>
      <c r="AD54" s="90">
        <v>219594</v>
      </c>
      <c r="AG54" s="90">
        <v>77510.09</v>
      </c>
      <c r="AH54" s="90">
        <v>37068.400000000001</v>
      </c>
      <c r="AI54" s="90">
        <v>5377</v>
      </c>
      <c r="AL54" s="72">
        <f t="shared" si="1"/>
        <v>188108.24</v>
      </c>
      <c r="AM54" s="50">
        <f t="shared" si="2"/>
        <v>60171</v>
      </c>
      <c r="AN54" s="51">
        <f t="shared" si="3"/>
        <v>127937.23999999999</v>
      </c>
      <c r="AO54" s="48">
        <f t="shared" si="4"/>
        <v>201793.48</v>
      </c>
      <c r="AP54" s="47">
        <f t="shared" si="5"/>
        <v>339549.49</v>
      </c>
      <c r="AQ54" s="56">
        <f t="shared" si="6"/>
        <v>-137756.00999999998</v>
      </c>
    </row>
    <row r="55" spans="1:43" ht="15" thickBot="1" x14ac:dyDescent="0.25">
      <c r="A55" s="38" t="s">
        <v>367</v>
      </c>
      <c r="B55" s="38" t="s">
        <v>380</v>
      </c>
      <c r="C55" s="63">
        <v>3610</v>
      </c>
      <c r="D55" s="64" t="s">
        <v>734</v>
      </c>
      <c r="E55" s="250" t="s">
        <v>2852</v>
      </c>
      <c r="F55" s="89">
        <v>653953.88</v>
      </c>
      <c r="H55" s="89">
        <v>92730.53</v>
      </c>
      <c r="K55" s="250">
        <v>815388.38</v>
      </c>
      <c r="L55" s="250">
        <v>283159.86</v>
      </c>
      <c r="O55" s="232">
        <v>24600</v>
      </c>
      <c r="P55" s="232">
        <v>52777.94</v>
      </c>
      <c r="R55" s="232">
        <v>6227</v>
      </c>
      <c r="W55" s="250">
        <v>2217512.62</v>
      </c>
      <c r="X55" s="73">
        <v>83649.8</v>
      </c>
      <c r="AB55" s="73">
        <v>266684</v>
      </c>
      <c r="AD55" s="90">
        <v>289364</v>
      </c>
      <c r="AG55" s="90">
        <v>114452.64</v>
      </c>
      <c r="AH55" s="90">
        <v>32454.45</v>
      </c>
      <c r="AI55" s="90">
        <v>50</v>
      </c>
      <c r="AL55" s="72">
        <f t="shared" si="1"/>
        <v>746684.41</v>
      </c>
      <c r="AM55" s="50">
        <f t="shared" si="2"/>
        <v>83604.94</v>
      </c>
      <c r="AN55" s="51">
        <f t="shared" si="3"/>
        <v>663079.47</v>
      </c>
      <c r="AO55" s="48">
        <f t="shared" si="4"/>
        <v>350333.8</v>
      </c>
      <c r="AP55" s="47">
        <f t="shared" si="5"/>
        <v>436321.09</v>
      </c>
      <c r="AQ55" s="56">
        <f t="shared" si="6"/>
        <v>-85987.290000000037</v>
      </c>
    </row>
    <row r="56" spans="1:43" ht="15" thickBot="1" x14ac:dyDescent="0.25">
      <c r="A56" s="38" t="s">
        <v>367</v>
      </c>
      <c r="B56" s="38" t="s">
        <v>380</v>
      </c>
      <c r="C56" s="63">
        <v>4226</v>
      </c>
      <c r="D56" s="64" t="s">
        <v>735</v>
      </c>
      <c r="E56" s="250" t="s">
        <v>2853</v>
      </c>
      <c r="F56" s="89">
        <v>373709.82</v>
      </c>
      <c r="H56" s="89">
        <v>62137.42</v>
      </c>
      <c r="K56" s="250">
        <v>688650.66</v>
      </c>
      <c r="L56" s="250">
        <v>157688.31</v>
      </c>
      <c r="O56" s="232">
        <v>30410</v>
      </c>
      <c r="P56" s="232">
        <v>36422.75</v>
      </c>
      <c r="R56" s="232">
        <v>7665</v>
      </c>
      <c r="V56" s="250">
        <v>-95.71</v>
      </c>
      <c r="W56" s="250">
        <v>1921030.3</v>
      </c>
      <c r="X56" s="73">
        <v>48687</v>
      </c>
      <c r="AB56" s="73">
        <v>190705</v>
      </c>
      <c r="AD56" s="90">
        <v>263245</v>
      </c>
      <c r="AG56" s="90">
        <v>160886.07999999999</v>
      </c>
      <c r="AH56" s="90">
        <v>41843.81</v>
      </c>
      <c r="AI56" s="90">
        <v>876</v>
      </c>
      <c r="AL56" s="72">
        <f t="shared" si="1"/>
        <v>435847.24</v>
      </c>
      <c r="AM56" s="50">
        <f t="shared" si="2"/>
        <v>74497.75</v>
      </c>
      <c r="AN56" s="51">
        <f t="shared" si="3"/>
        <v>361349.49</v>
      </c>
      <c r="AO56" s="48">
        <f t="shared" si="4"/>
        <v>239392</v>
      </c>
      <c r="AP56" s="47">
        <f t="shared" si="5"/>
        <v>466850.88999999996</v>
      </c>
      <c r="AQ56" s="56">
        <f t="shared" si="6"/>
        <v>-227458.88999999996</v>
      </c>
    </row>
    <row r="57" spans="1:43" ht="15" thickBot="1" x14ac:dyDescent="0.25">
      <c r="A57" s="38" t="s">
        <v>367</v>
      </c>
      <c r="B57" s="38" t="s">
        <v>380</v>
      </c>
      <c r="C57" s="63">
        <v>2265</v>
      </c>
      <c r="D57" s="64" t="s">
        <v>736</v>
      </c>
      <c r="E57" s="250" t="s">
        <v>2854</v>
      </c>
      <c r="F57" s="89">
        <v>201780.54</v>
      </c>
      <c r="H57" s="89">
        <v>46739.360000000001</v>
      </c>
      <c r="K57" s="250">
        <v>624195.93999999994</v>
      </c>
      <c r="L57" s="250">
        <v>129321.63</v>
      </c>
      <c r="O57" s="232">
        <v>12351</v>
      </c>
      <c r="P57" s="232">
        <v>20360</v>
      </c>
      <c r="R57" s="232">
        <v>1218</v>
      </c>
      <c r="V57" s="250">
        <v>412.88</v>
      </c>
      <c r="W57" s="250">
        <v>1915444.77</v>
      </c>
      <c r="X57" s="73">
        <v>40179.65</v>
      </c>
      <c r="Y57" s="73">
        <v>-43.84</v>
      </c>
      <c r="AB57" s="73">
        <v>166530</v>
      </c>
      <c r="AD57" s="90">
        <v>245306</v>
      </c>
      <c r="AG57" s="90">
        <v>71626.67</v>
      </c>
      <c r="AH57" s="90">
        <v>36788.18</v>
      </c>
      <c r="AI57" s="90">
        <v>3144.5</v>
      </c>
      <c r="AL57" s="72">
        <f t="shared" si="1"/>
        <v>248519.90000000002</v>
      </c>
      <c r="AM57" s="50">
        <f t="shared" si="2"/>
        <v>33929</v>
      </c>
      <c r="AN57" s="51">
        <f t="shared" si="3"/>
        <v>214590.90000000002</v>
      </c>
      <c r="AO57" s="48">
        <f t="shared" si="4"/>
        <v>206665.81</v>
      </c>
      <c r="AP57" s="47">
        <f t="shared" si="5"/>
        <v>356865.35</v>
      </c>
      <c r="AQ57" s="56">
        <f t="shared" si="6"/>
        <v>-150199.53999999998</v>
      </c>
    </row>
    <row r="58" spans="1:43" ht="15" thickBot="1" x14ac:dyDescent="0.25">
      <c r="A58" s="38" t="s">
        <v>367</v>
      </c>
      <c r="B58" s="38" t="s">
        <v>380</v>
      </c>
      <c r="C58" s="63">
        <v>1848</v>
      </c>
      <c r="D58" s="64" t="s">
        <v>737</v>
      </c>
      <c r="E58" s="250" t="s">
        <v>2855</v>
      </c>
      <c r="F58" s="89">
        <v>170933.41</v>
      </c>
      <c r="H58" s="89">
        <v>21535.24</v>
      </c>
      <c r="K58" s="250">
        <v>608423.31000000006</v>
      </c>
      <c r="L58" s="250">
        <v>103940.5</v>
      </c>
      <c r="O58" s="232">
        <v>8800</v>
      </c>
      <c r="P58" s="232">
        <v>18260</v>
      </c>
      <c r="R58" s="232">
        <v>1809</v>
      </c>
      <c r="W58" s="250">
        <v>1650781.62</v>
      </c>
      <c r="X58" s="73">
        <v>35262.82</v>
      </c>
      <c r="AD58" s="90">
        <v>83480</v>
      </c>
      <c r="AG58" s="90">
        <v>76422.02</v>
      </c>
      <c r="AH58" s="90">
        <v>33483.89</v>
      </c>
      <c r="AI58" s="90">
        <v>508</v>
      </c>
      <c r="AL58" s="72">
        <f t="shared" si="1"/>
        <v>192468.65</v>
      </c>
      <c r="AM58" s="50">
        <f t="shared" si="2"/>
        <v>28869</v>
      </c>
      <c r="AN58" s="51">
        <f t="shared" si="3"/>
        <v>163599.65</v>
      </c>
      <c r="AO58" s="48">
        <f t="shared" si="4"/>
        <v>35262.82</v>
      </c>
      <c r="AP58" s="47">
        <f t="shared" si="5"/>
        <v>193893.91000000003</v>
      </c>
      <c r="AQ58" s="56">
        <f t="shared" si="6"/>
        <v>-158631.09000000003</v>
      </c>
    </row>
    <row r="59" spans="1:43" ht="15" thickBot="1" x14ac:dyDescent="0.25">
      <c r="A59" s="38" t="s">
        <v>367</v>
      </c>
      <c r="B59" s="38" t="s">
        <v>380</v>
      </c>
      <c r="C59" s="63">
        <v>1945</v>
      </c>
      <c r="D59" s="64" t="s">
        <v>738</v>
      </c>
      <c r="E59" s="250" t="s">
        <v>2856</v>
      </c>
      <c r="F59" s="89">
        <v>218765.38</v>
      </c>
      <c r="H59" s="89">
        <v>51837.8</v>
      </c>
      <c r="K59" s="250">
        <v>816569.43</v>
      </c>
      <c r="L59" s="250">
        <v>87942.06</v>
      </c>
      <c r="O59" s="232">
        <v>864</v>
      </c>
      <c r="P59" s="232">
        <v>31716.05</v>
      </c>
      <c r="R59" s="232">
        <v>2102</v>
      </c>
      <c r="W59" s="250">
        <v>2032099.69</v>
      </c>
      <c r="X59" s="73">
        <v>48799.25</v>
      </c>
      <c r="AB59" s="73">
        <v>121526.2</v>
      </c>
      <c r="AD59" s="90">
        <v>199808.2</v>
      </c>
      <c r="AG59" s="90">
        <v>75026.55</v>
      </c>
      <c r="AH59" s="90">
        <v>34950.74</v>
      </c>
      <c r="AI59" s="90">
        <v>2571</v>
      </c>
      <c r="AL59" s="72">
        <f t="shared" si="1"/>
        <v>270603.18</v>
      </c>
      <c r="AM59" s="50">
        <f t="shared" si="2"/>
        <v>34682.050000000003</v>
      </c>
      <c r="AN59" s="51">
        <f t="shared" si="3"/>
        <v>235921.13</v>
      </c>
      <c r="AO59" s="48">
        <f t="shared" si="4"/>
        <v>170325.45</v>
      </c>
      <c r="AP59" s="47">
        <f t="shared" si="5"/>
        <v>312356.49</v>
      </c>
      <c r="AQ59" s="56">
        <f t="shared" si="6"/>
        <v>-142031.03999999998</v>
      </c>
    </row>
    <row r="60" spans="1:43" ht="15" thickBot="1" x14ac:dyDescent="0.25">
      <c r="A60" s="38" t="s">
        <v>367</v>
      </c>
      <c r="B60" s="38" t="s">
        <v>380</v>
      </c>
      <c r="C60" s="63">
        <v>4776</v>
      </c>
      <c r="D60" s="64" t="s">
        <v>739</v>
      </c>
      <c r="E60" s="250" t="s">
        <v>2857</v>
      </c>
      <c r="F60" s="89">
        <v>112507.28</v>
      </c>
      <c r="H60" s="89">
        <v>45000</v>
      </c>
      <c r="K60" s="250">
        <v>1437262.82</v>
      </c>
      <c r="L60" s="250">
        <v>107349.62</v>
      </c>
      <c r="O60" s="232">
        <v>27890</v>
      </c>
      <c r="P60" s="232">
        <v>53686</v>
      </c>
      <c r="R60" s="232">
        <v>7008</v>
      </c>
      <c r="V60" s="250">
        <v>439</v>
      </c>
      <c r="W60" s="250">
        <v>1174038.5</v>
      </c>
      <c r="X60" s="73">
        <v>114116.96</v>
      </c>
      <c r="AB60" s="73">
        <v>207249</v>
      </c>
      <c r="AD60" s="90">
        <v>259249</v>
      </c>
      <c r="AG60" s="90">
        <v>177348.2</v>
      </c>
      <c r="AH60" s="90">
        <v>28346.51</v>
      </c>
      <c r="AI60" s="90">
        <v>7283.5</v>
      </c>
      <c r="AL60" s="72">
        <f t="shared" si="1"/>
        <v>157507.28</v>
      </c>
      <c r="AM60" s="50">
        <f t="shared" si="2"/>
        <v>88584</v>
      </c>
      <c r="AN60" s="51">
        <f t="shared" si="3"/>
        <v>68923.28</v>
      </c>
      <c r="AO60" s="48">
        <f t="shared" si="4"/>
        <v>321365.96000000002</v>
      </c>
      <c r="AP60" s="47">
        <f t="shared" si="5"/>
        <v>472227.21</v>
      </c>
      <c r="AQ60" s="56">
        <f t="shared" si="6"/>
        <v>-150861.25</v>
      </c>
    </row>
    <row r="61" spans="1:43" ht="15" thickBot="1" x14ac:dyDescent="0.25">
      <c r="A61" s="38" t="s">
        <v>367</v>
      </c>
      <c r="B61" s="38" t="s">
        <v>380</v>
      </c>
      <c r="C61" s="63">
        <v>5154</v>
      </c>
      <c r="D61" s="64" t="s">
        <v>740</v>
      </c>
      <c r="E61" s="250" t="s">
        <v>2858</v>
      </c>
      <c r="F61" s="89">
        <v>749412.81</v>
      </c>
      <c r="H61" s="89">
        <v>93979.14</v>
      </c>
      <c r="K61" s="250">
        <v>878000.93</v>
      </c>
      <c r="L61" s="250">
        <v>437531.47</v>
      </c>
      <c r="O61" s="232">
        <v>14400</v>
      </c>
      <c r="P61" s="232">
        <v>60047.48</v>
      </c>
      <c r="R61" s="232">
        <v>9140</v>
      </c>
      <c r="W61" s="250">
        <v>3795531.45</v>
      </c>
      <c r="X61" s="73">
        <v>113724.07</v>
      </c>
      <c r="AB61" s="73">
        <v>104717</v>
      </c>
      <c r="AD61" s="90">
        <v>241223</v>
      </c>
      <c r="AG61" s="90">
        <v>164693.21</v>
      </c>
      <c r="AH61" s="90">
        <v>56903.57</v>
      </c>
      <c r="AL61" s="72">
        <f t="shared" si="1"/>
        <v>843391.95000000007</v>
      </c>
      <c r="AM61" s="50">
        <f t="shared" si="2"/>
        <v>83587.48000000001</v>
      </c>
      <c r="AN61" s="51">
        <f t="shared" si="3"/>
        <v>759804.47000000009</v>
      </c>
      <c r="AO61" s="48">
        <f t="shared" si="4"/>
        <v>218441.07</v>
      </c>
      <c r="AP61" s="47">
        <f t="shared" si="5"/>
        <v>462819.77999999997</v>
      </c>
      <c r="AQ61" s="56">
        <f t="shared" si="6"/>
        <v>-244378.70999999996</v>
      </c>
    </row>
    <row r="62" spans="1:43" ht="15" thickBot="1" x14ac:dyDescent="0.25">
      <c r="A62" s="38" t="s">
        <v>367</v>
      </c>
      <c r="B62" s="38" t="s">
        <v>380</v>
      </c>
      <c r="C62" s="63">
        <v>3300</v>
      </c>
      <c r="D62" s="64" t="s">
        <v>741</v>
      </c>
      <c r="E62" s="250" t="s">
        <v>2859</v>
      </c>
      <c r="F62" s="89">
        <v>150109.44</v>
      </c>
      <c r="H62" s="89">
        <v>50560</v>
      </c>
      <c r="K62" s="250">
        <v>430379.64</v>
      </c>
      <c r="L62" s="250">
        <v>152541.23000000001</v>
      </c>
      <c r="O62" s="232">
        <v>6400</v>
      </c>
      <c r="P62" s="232">
        <v>40341</v>
      </c>
      <c r="R62" s="232">
        <v>4532</v>
      </c>
      <c r="W62" s="250">
        <v>1606269.64</v>
      </c>
      <c r="X62" s="73">
        <v>84811.85</v>
      </c>
      <c r="AB62" s="73">
        <v>143689</v>
      </c>
      <c r="AC62" s="73">
        <v>30000</v>
      </c>
      <c r="AD62" s="90">
        <v>203460.84</v>
      </c>
      <c r="AG62" s="90">
        <v>140102.60999999999</v>
      </c>
      <c r="AH62" s="90">
        <v>36820.68</v>
      </c>
      <c r="AL62" s="72">
        <f t="shared" si="1"/>
        <v>200669.44</v>
      </c>
      <c r="AM62" s="50">
        <f t="shared" si="2"/>
        <v>51273</v>
      </c>
      <c r="AN62" s="51">
        <f t="shared" si="3"/>
        <v>149396.44</v>
      </c>
      <c r="AO62" s="48">
        <f t="shared" si="4"/>
        <v>258500.85</v>
      </c>
      <c r="AP62" s="47">
        <f t="shared" si="5"/>
        <v>380384.12999999995</v>
      </c>
      <c r="AQ62" s="56">
        <f t="shared" si="6"/>
        <v>-121883.27999999994</v>
      </c>
    </row>
    <row r="63" spans="1:43" ht="15" thickBot="1" x14ac:dyDescent="0.25">
      <c r="A63" s="38" t="s">
        <v>367</v>
      </c>
      <c r="B63" s="38" t="s">
        <v>380</v>
      </c>
      <c r="C63" s="63">
        <v>2046</v>
      </c>
      <c r="D63" s="64" t="s">
        <v>742</v>
      </c>
      <c r="E63" s="250" t="s">
        <v>2860</v>
      </c>
      <c r="F63" s="89">
        <v>91355.59</v>
      </c>
      <c r="H63" s="89">
        <v>20701.330000000002</v>
      </c>
      <c r="K63" s="250">
        <v>484425.4</v>
      </c>
      <c r="L63" s="250">
        <v>146228</v>
      </c>
      <c r="O63" s="232">
        <v>12000</v>
      </c>
      <c r="P63" s="232">
        <v>36279.99</v>
      </c>
      <c r="R63" s="232">
        <v>11152.24</v>
      </c>
      <c r="V63" s="250">
        <v>-6600</v>
      </c>
      <c r="W63" s="250">
        <v>2640334.33</v>
      </c>
      <c r="X63" s="73">
        <v>57916.4</v>
      </c>
      <c r="AB63" s="73">
        <v>180486</v>
      </c>
      <c r="AD63" s="90">
        <v>180486</v>
      </c>
      <c r="AG63" s="90">
        <v>120193.60000000001</v>
      </c>
      <c r="AH63" s="90">
        <v>20900.47</v>
      </c>
      <c r="AI63" s="90">
        <v>2060</v>
      </c>
      <c r="AL63" s="72">
        <f t="shared" si="1"/>
        <v>112056.92</v>
      </c>
      <c r="AM63" s="50">
        <f t="shared" si="2"/>
        <v>59432.229999999996</v>
      </c>
      <c r="AN63" s="51">
        <f t="shared" si="3"/>
        <v>52624.69</v>
      </c>
      <c r="AO63" s="48">
        <f t="shared" si="4"/>
        <v>238402.4</v>
      </c>
      <c r="AP63" s="47">
        <f t="shared" si="5"/>
        <v>323640.06999999995</v>
      </c>
      <c r="AQ63" s="56">
        <f t="shared" si="6"/>
        <v>-85237.669999999955</v>
      </c>
    </row>
    <row r="64" spans="1:43" ht="15" thickBot="1" x14ac:dyDescent="0.25">
      <c r="A64" s="38" t="s">
        <v>367</v>
      </c>
      <c r="B64" s="38" t="s">
        <v>380</v>
      </c>
      <c r="C64" s="63">
        <v>1475</v>
      </c>
      <c r="D64" s="64" t="s">
        <v>743</v>
      </c>
      <c r="E64" s="250" t="s">
        <v>2922</v>
      </c>
      <c r="F64" s="89">
        <v>199853.56</v>
      </c>
      <c r="H64" s="89">
        <v>14063.84</v>
      </c>
      <c r="K64" s="250">
        <v>1485627.11</v>
      </c>
      <c r="L64" s="250">
        <v>94066.38</v>
      </c>
      <c r="O64" s="232">
        <v>7500</v>
      </c>
      <c r="P64" s="232">
        <v>27319.9</v>
      </c>
      <c r="R64" s="232">
        <v>2288</v>
      </c>
      <c r="W64" s="250">
        <v>2029021.21</v>
      </c>
      <c r="X64" s="73">
        <v>35163.25</v>
      </c>
      <c r="AB64" s="73">
        <v>111804</v>
      </c>
      <c r="AD64" s="90">
        <v>154317.51999999999</v>
      </c>
      <c r="AG64" s="90">
        <v>72076.929999999993</v>
      </c>
      <c r="AH64" s="90">
        <v>43120.480000000003</v>
      </c>
      <c r="AI64" s="90">
        <v>2992</v>
      </c>
      <c r="AL64" s="72">
        <f t="shared" si="1"/>
        <v>213917.4</v>
      </c>
      <c r="AM64" s="50">
        <f t="shared" si="2"/>
        <v>37107.9</v>
      </c>
      <c r="AN64" s="51">
        <f t="shared" si="3"/>
        <v>176809.5</v>
      </c>
      <c r="AO64" s="48">
        <f t="shared" si="4"/>
        <v>146967.25</v>
      </c>
      <c r="AP64" s="47">
        <f t="shared" si="5"/>
        <v>272506.93</v>
      </c>
      <c r="AQ64" s="56">
        <f t="shared" si="6"/>
        <v>-125539.68</v>
      </c>
    </row>
    <row r="65" spans="1:43" ht="15" thickBot="1" x14ac:dyDescent="0.25">
      <c r="A65" s="38" t="s">
        <v>383</v>
      </c>
      <c r="B65" s="38" t="s">
        <v>384</v>
      </c>
      <c r="C65" s="63">
        <v>1295</v>
      </c>
      <c r="D65" s="64" t="s">
        <v>744</v>
      </c>
      <c r="E65" s="250" t="s">
        <v>2861</v>
      </c>
      <c r="F65" s="89">
        <v>447588.78</v>
      </c>
      <c r="H65" s="89">
        <v>36992.74</v>
      </c>
      <c r="K65" s="250">
        <v>2276805.36</v>
      </c>
      <c r="L65" s="250">
        <v>17028</v>
      </c>
      <c r="O65" s="232">
        <v>13210</v>
      </c>
      <c r="P65" s="232">
        <v>26150</v>
      </c>
      <c r="W65" s="250">
        <v>849648.43</v>
      </c>
      <c r="X65" s="73">
        <v>106549.21</v>
      </c>
      <c r="AB65" s="73">
        <v>249719</v>
      </c>
      <c r="AC65" s="73">
        <v>1500</v>
      </c>
      <c r="AD65" s="90">
        <v>281675</v>
      </c>
      <c r="AG65" s="90">
        <v>68420.88</v>
      </c>
      <c r="AH65" s="90">
        <v>23782.98</v>
      </c>
      <c r="AL65" s="72">
        <f t="shared" si="1"/>
        <v>484581.52</v>
      </c>
      <c r="AM65" s="50">
        <f t="shared" si="2"/>
        <v>39360</v>
      </c>
      <c r="AN65" s="51">
        <f t="shared" si="3"/>
        <v>445221.52</v>
      </c>
      <c r="AO65" s="48">
        <f t="shared" si="4"/>
        <v>357768.21</v>
      </c>
      <c r="AP65" s="47">
        <f t="shared" si="5"/>
        <v>373878.86</v>
      </c>
      <c r="AQ65" s="56">
        <f t="shared" si="6"/>
        <v>-16110.649999999965</v>
      </c>
    </row>
    <row r="66" spans="1:43" ht="15" thickBot="1" x14ac:dyDescent="0.25">
      <c r="A66" s="38" t="s">
        <v>383</v>
      </c>
      <c r="B66" s="38" t="s">
        <v>384</v>
      </c>
      <c r="C66" s="63">
        <v>1368</v>
      </c>
      <c r="D66" s="64" t="s">
        <v>745</v>
      </c>
      <c r="E66" s="250" t="s">
        <v>2862</v>
      </c>
      <c r="F66" s="89">
        <v>585211.46</v>
      </c>
      <c r="H66" s="89">
        <v>14952.89</v>
      </c>
      <c r="K66" s="250">
        <v>508066.9</v>
      </c>
      <c r="L66" s="250">
        <v>20830.55</v>
      </c>
      <c r="R66" s="232">
        <v>0</v>
      </c>
      <c r="V66" s="250">
        <v>-66167.69</v>
      </c>
      <c r="W66" s="250">
        <v>236925.61</v>
      </c>
      <c r="X66" s="73">
        <v>49128.38</v>
      </c>
      <c r="AB66" s="73">
        <v>220422</v>
      </c>
      <c r="AC66" s="73">
        <v>1500</v>
      </c>
      <c r="AD66" s="90">
        <v>221922</v>
      </c>
      <c r="AG66" s="90">
        <v>37976.050000000003</v>
      </c>
      <c r="AH66" s="90">
        <v>45908.62</v>
      </c>
      <c r="AL66" s="72">
        <f t="shared" si="1"/>
        <v>600164.35</v>
      </c>
      <c r="AM66" s="50">
        <f t="shared" si="2"/>
        <v>0</v>
      </c>
      <c r="AN66" s="51">
        <f t="shared" si="3"/>
        <v>600164.35</v>
      </c>
      <c r="AO66" s="48">
        <f t="shared" si="4"/>
        <v>271050.38</v>
      </c>
      <c r="AP66" s="47">
        <f t="shared" si="5"/>
        <v>305806.67</v>
      </c>
      <c r="AQ66" s="56">
        <f t="shared" si="6"/>
        <v>-34756.289999999979</v>
      </c>
    </row>
    <row r="67" spans="1:43" ht="15" thickBot="1" x14ac:dyDescent="0.25">
      <c r="A67" s="38" t="s">
        <v>383</v>
      </c>
      <c r="B67" s="38" t="s">
        <v>384</v>
      </c>
      <c r="C67" s="63">
        <v>2588</v>
      </c>
      <c r="D67" s="64" t="s">
        <v>746</v>
      </c>
      <c r="E67" s="250" t="s">
        <v>2863</v>
      </c>
      <c r="F67" s="89">
        <v>428249.81</v>
      </c>
      <c r="H67" s="89">
        <v>83965.08</v>
      </c>
      <c r="K67" s="250">
        <v>554577</v>
      </c>
      <c r="L67" s="250">
        <v>22479.97</v>
      </c>
      <c r="O67" s="232">
        <v>12217</v>
      </c>
      <c r="P67" s="232">
        <v>28257.97</v>
      </c>
      <c r="R67" s="232">
        <v>0</v>
      </c>
      <c r="V67" s="250">
        <v>-35695.760000000002</v>
      </c>
      <c r="W67" s="250">
        <v>1982889.72</v>
      </c>
      <c r="X67" s="73">
        <v>90217.55</v>
      </c>
      <c r="AB67" s="73">
        <v>213933</v>
      </c>
      <c r="AC67" s="73">
        <v>1500</v>
      </c>
      <c r="AD67" s="90">
        <v>245295</v>
      </c>
      <c r="AG67" s="90">
        <v>90286.56</v>
      </c>
      <c r="AH67" s="90">
        <v>29787.52</v>
      </c>
      <c r="AL67" s="72">
        <f t="shared" si="1"/>
        <v>512214.89</v>
      </c>
      <c r="AM67" s="50">
        <f t="shared" si="2"/>
        <v>40474.97</v>
      </c>
      <c r="AN67" s="51">
        <f t="shared" si="3"/>
        <v>471739.92000000004</v>
      </c>
      <c r="AO67" s="48">
        <f t="shared" si="4"/>
        <v>305650.55</v>
      </c>
      <c r="AP67" s="47">
        <f t="shared" si="5"/>
        <v>365369.08</v>
      </c>
      <c r="AQ67" s="56">
        <f t="shared" si="6"/>
        <v>-59718.530000000028</v>
      </c>
    </row>
    <row r="68" spans="1:43" ht="15" thickBot="1" x14ac:dyDescent="0.25">
      <c r="A68" s="38" t="s">
        <v>383</v>
      </c>
      <c r="B68" s="38" t="s">
        <v>384</v>
      </c>
      <c r="C68" s="63">
        <v>1190</v>
      </c>
      <c r="D68" s="64" t="s">
        <v>747</v>
      </c>
      <c r="E68" s="250" t="s">
        <v>2864</v>
      </c>
      <c r="F68" s="89">
        <v>234149.95</v>
      </c>
      <c r="H68" s="89">
        <v>63891.25</v>
      </c>
      <c r="K68" s="250">
        <v>679676.8</v>
      </c>
      <c r="L68" s="250">
        <v>35648.720000000001</v>
      </c>
      <c r="O68" s="232">
        <v>11737</v>
      </c>
      <c r="P68" s="232">
        <v>20825.86</v>
      </c>
      <c r="R68" s="232">
        <v>0</v>
      </c>
      <c r="V68" s="250">
        <v>-20500</v>
      </c>
      <c r="W68" s="250">
        <v>2283492.7400000002</v>
      </c>
      <c r="X68" s="73">
        <v>107467.61</v>
      </c>
      <c r="AB68" s="73">
        <v>211910</v>
      </c>
      <c r="AC68" s="73">
        <v>1500</v>
      </c>
      <c r="AD68" s="90">
        <v>278130</v>
      </c>
      <c r="AG68" s="90">
        <v>75040.86</v>
      </c>
      <c r="AH68" s="90">
        <v>33289.54</v>
      </c>
      <c r="AL68" s="72">
        <f t="shared" si="1"/>
        <v>298041.2</v>
      </c>
      <c r="AM68" s="50">
        <f t="shared" si="2"/>
        <v>32562.86</v>
      </c>
      <c r="AN68" s="51">
        <f t="shared" si="3"/>
        <v>265478.34000000003</v>
      </c>
      <c r="AO68" s="48">
        <f t="shared" si="4"/>
        <v>320877.61</v>
      </c>
      <c r="AP68" s="47">
        <f t="shared" si="5"/>
        <v>386460.39999999997</v>
      </c>
      <c r="AQ68" s="56">
        <f t="shared" si="6"/>
        <v>-65582.789999999979</v>
      </c>
    </row>
    <row r="69" spans="1:43" ht="15" thickBot="1" x14ac:dyDescent="0.25">
      <c r="A69" s="38" t="s">
        <v>383</v>
      </c>
      <c r="B69" s="38" t="s">
        <v>384</v>
      </c>
      <c r="C69" s="63">
        <v>897</v>
      </c>
      <c r="D69" s="64" t="s">
        <v>748</v>
      </c>
      <c r="E69" s="250" t="s">
        <v>2919</v>
      </c>
      <c r="F69" s="89">
        <v>238596.21</v>
      </c>
      <c r="H69" s="89">
        <v>18103.46</v>
      </c>
      <c r="K69" s="250">
        <v>542860.4</v>
      </c>
      <c r="L69" s="250">
        <v>25477.89</v>
      </c>
      <c r="O69" s="232">
        <v>9768</v>
      </c>
      <c r="P69" s="232">
        <v>14907.41</v>
      </c>
      <c r="W69" s="250">
        <v>355552.49</v>
      </c>
      <c r="X69" s="73">
        <v>32143.31</v>
      </c>
      <c r="AB69" s="73">
        <v>124995.57</v>
      </c>
      <c r="AD69" s="90">
        <v>133201.57</v>
      </c>
      <c r="AG69" s="90">
        <v>54668.97</v>
      </c>
      <c r="AH69" s="90">
        <v>22631.07</v>
      </c>
      <c r="AL69" s="72">
        <f t="shared" ref="AL69:AL130" si="7">SUM(F69:I69)</f>
        <v>256699.66999999998</v>
      </c>
      <c r="AM69" s="50">
        <f t="shared" ref="AM69:AM130" si="8">SUM(O69:S69)</f>
        <v>24675.41</v>
      </c>
      <c r="AN69" s="51">
        <f t="shared" ref="AN69:AN130" si="9">AL69-AM69</f>
        <v>232024.25999999998</v>
      </c>
      <c r="AO69" s="48">
        <f t="shared" ref="AO69:AO130" si="10">SUM(X69:AC69)</f>
        <v>157138.88</v>
      </c>
      <c r="AP69" s="47">
        <f t="shared" ref="AP69:AP130" si="11">SUM(AD69:AK69)</f>
        <v>210501.61000000002</v>
      </c>
      <c r="AQ69" s="56">
        <f t="shared" ref="AQ69:AQ130" si="12">AO69-AP69</f>
        <v>-53362.73000000001</v>
      </c>
    </row>
    <row r="70" spans="1:43" ht="15" thickBot="1" x14ac:dyDescent="0.25">
      <c r="A70" s="38" t="s">
        <v>387</v>
      </c>
      <c r="B70" s="38" t="s">
        <v>388</v>
      </c>
      <c r="C70" s="63">
        <v>2172</v>
      </c>
      <c r="D70" s="64" t="s">
        <v>749</v>
      </c>
      <c r="E70" s="250" t="s">
        <v>2865</v>
      </c>
      <c r="F70" s="89">
        <v>92127.65</v>
      </c>
      <c r="G70" s="89">
        <v>60950</v>
      </c>
      <c r="H70" s="89">
        <v>25078.400000000001</v>
      </c>
      <c r="K70" s="250">
        <v>164156.75</v>
      </c>
      <c r="L70" s="250">
        <v>200156.4</v>
      </c>
      <c r="O70" s="232">
        <v>17000</v>
      </c>
      <c r="R70" s="232">
        <v>25.7</v>
      </c>
      <c r="V70" s="250">
        <v>-201003.04</v>
      </c>
      <c r="W70" s="250">
        <v>547255.34</v>
      </c>
      <c r="X70" s="73">
        <v>165764.63</v>
      </c>
      <c r="AB70" s="73">
        <v>166831</v>
      </c>
      <c r="AC70" s="73">
        <v>1500</v>
      </c>
      <c r="AD70" s="90">
        <v>188031</v>
      </c>
      <c r="AG70" s="90">
        <v>133932.98000000001</v>
      </c>
      <c r="AH70" s="90">
        <v>16460.810000000001</v>
      </c>
      <c r="AL70" s="72">
        <f t="shared" si="7"/>
        <v>178156.05</v>
      </c>
      <c r="AM70" s="50">
        <f t="shared" si="8"/>
        <v>17025.7</v>
      </c>
      <c r="AN70" s="51">
        <f t="shared" si="9"/>
        <v>161130.34999999998</v>
      </c>
      <c r="AO70" s="48">
        <f t="shared" si="10"/>
        <v>334095.63</v>
      </c>
      <c r="AP70" s="47">
        <f t="shared" si="11"/>
        <v>338424.79</v>
      </c>
      <c r="AQ70" s="56">
        <f t="shared" si="12"/>
        <v>-4329.1599999999744</v>
      </c>
    </row>
    <row r="71" spans="1:43" ht="15" thickBot="1" x14ac:dyDescent="0.25">
      <c r="A71" s="38" t="s">
        <v>387</v>
      </c>
      <c r="B71" s="38" t="s">
        <v>388</v>
      </c>
      <c r="C71" s="63">
        <v>3964</v>
      </c>
      <c r="D71" s="64" t="s">
        <v>750</v>
      </c>
      <c r="E71" s="250" t="s">
        <v>2866</v>
      </c>
      <c r="F71" s="89">
        <v>789727.58</v>
      </c>
      <c r="H71" s="89">
        <v>53859.92</v>
      </c>
      <c r="K71" s="250">
        <v>-61043.06</v>
      </c>
      <c r="L71" s="250">
        <v>261124.95</v>
      </c>
      <c r="O71" s="232">
        <v>72800</v>
      </c>
      <c r="P71" s="232">
        <v>145975.6</v>
      </c>
      <c r="R71" s="232">
        <v>1681.88</v>
      </c>
      <c r="T71" s="250">
        <v>42000</v>
      </c>
      <c r="V71" s="250">
        <v>-304700</v>
      </c>
      <c r="W71" s="250">
        <v>2767861</v>
      </c>
      <c r="X71" s="73">
        <v>9144.74</v>
      </c>
      <c r="AB71" s="73">
        <v>244924</v>
      </c>
      <c r="AC71" s="73">
        <v>5414</v>
      </c>
      <c r="AD71" s="90">
        <v>414944</v>
      </c>
      <c r="AG71" s="90">
        <v>136062.16</v>
      </c>
      <c r="AH71" s="90">
        <v>32135.42</v>
      </c>
      <c r="AK71" s="90">
        <v>60000</v>
      </c>
      <c r="AL71" s="72">
        <f t="shared" si="7"/>
        <v>843587.5</v>
      </c>
      <c r="AM71" s="50">
        <f t="shared" si="8"/>
        <v>220457.48</v>
      </c>
      <c r="AN71" s="51">
        <f t="shared" si="9"/>
        <v>623130.02</v>
      </c>
      <c r="AO71" s="48">
        <f t="shared" si="10"/>
        <v>259482.74</v>
      </c>
      <c r="AP71" s="47">
        <f t="shared" si="11"/>
        <v>643141.58000000007</v>
      </c>
      <c r="AQ71" s="56">
        <f t="shared" si="12"/>
        <v>-383658.84000000008</v>
      </c>
    </row>
    <row r="72" spans="1:43" ht="15" thickBot="1" x14ac:dyDescent="0.25">
      <c r="A72" s="38" t="s">
        <v>387</v>
      </c>
      <c r="B72" s="38" t="s">
        <v>388</v>
      </c>
      <c r="C72" s="63">
        <v>1537</v>
      </c>
      <c r="D72" s="64" t="s">
        <v>751</v>
      </c>
      <c r="E72" s="250" t="s">
        <v>2867</v>
      </c>
      <c r="F72" s="89">
        <v>309410.65999999997</v>
      </c>
      <c r="H72" s="89">
        <v>35742.94</v>
      </c>
      <c r="K72" s="250">
        <v>56638</v>
      </c>
      <c r="L72" s="250">
        <v>98482.31</v>
      </c>
      <c r="O72" s="232">
        <v>6600</v>
      </c>
      <c r="P72" s="232">
        <v>35529.15</v>
      </c>
      <c r="Q72" s="232">
        <v>59400</v>
      </c>
      <c r="R72" s="232">
        <v>124.9</v>
      </c>
      <c r="V72" s="250">
        <v>-171436</v>
      </c>
      <c r="W72" s="250">
        <v>432862.99</v>
      </c>
      <c r="X72" s="73">
        <v>111671.74</v>
      </c>
      <c r="Y72" s="73">
        <v>24354</v>
      </c>
      <c r="AB72" s="73">
        <v>119308</v>
      </c>
      <c r="AC72" s="73">
        <v>31500</v>
      </c>
      <c r="AD72" s="90">
        <v>135808</v>
      </c>
      <c r="AG72" s="90">
        <v>103525.66</v>
      </c>
      <c r="AH72" s="90">
        <v>14277.38</v>
      </c>
      <c r="AL72" s="72">
        <f t="shared" si="7"/>
        <v>345153.6</v>
      </c>
      <c r="AM72" s="50">
        <f t="shared" si="8"/>
        <v>101654.04999999999</v>
      </c>
      <c r="AN72" s="51">
        <f t="shared" si="9"/>
        <v>243499.55</v>
      </c>
      <c r="AO72" s="48">
        <f t="shared" si="10"/>
        <v>286833.74</v>
      </c>
      <c r="AP72" s="47">
        <f t="shared" si="11"/>
        <v>253611.04</v>
      </c>
      <c r="AQ72" s="56">
        <f t="shared" si="12"/>
        <v>33222.699999999983</v>
      </c>
    </row>
    <row r="73" spans="1:43" ht="15" thickBot="1" x14ac:dyDescent="0.25">
      <c r="A73" s="38" t="s">
        <v>387</v>
      </c>
      <c r="B73" s="38" t="s">
        <v>388</v>
      </c>
      <c r="C73" s="63">
        <v>1440</v>
      </c>
      <c r="D73" s="64" t="s">
        <v>752</v>
      </c>
      <c r="E73" s="250" t="s">
        <v>2868</v>
      </c>
      <c r="F73" s="89">
        <v>177922.16</v>
      </c>
      <c r="H73" s="89">
        <v>23375.72</v>
      </c>
      <c r="K73" s="250">
        <v>349178.04</v>
      </c>
      <c r="L73" s="250">
        <v>56567.54</v>
      </c>
      <c r="O73" s="232">
        <v>29000</v>
      </c>
      <c r="P73" s="232">
        <v>51686.14</v>
      </c>
      <c r="Q73" s="232">
        <v>39600</v>
      </c>
      <c r="R73" s="232">
        <v>177.63</v>
      </c>
      <c r="V73" s="250">
        <v>-77374</v>
      </c>
      <c r="W73" s="250">
        <v>923490.75</v>
      </c>
      <c r="X73" s="73">
        <v>107485.48</v>
      </c>
      <c r="Y73" s="73">
        <v>25400</v>
      </c>
      <c r="AB73" s="73">
        <v>214815</v>
      </c>
      <c r="AC73" s="73">
        <v>63410</v>
      </c>
      <c r="AD73" s="90">
        <v>270611</v>
      </c>
      <c r="AG73" s="90">
        <v>112764.16</v>
      </c>
      <c r="AH73" s="90">
        <v>14384.18</v>
      </c>
      <c r="AL73" s="72">
        <f t="shared" si="7"/>
        <v>201297.88</v>
      </c>
      <c r="AM73" s="50">
        <f t="shared" si="8"/>
        <v>120463.77</v>
      </c>
      <c r="AN73" s="51">
        <f t="shared" si="9"/>
        <v>80834.11</v>
      </c>
      <c r="AO73" s="48">
        <f t="shared" si="10"/>
        <v>411110.48</v>
      </c>
      <c r="AP73" s="47">
        <f t="shared" si="11"/>
        <v>397759.34</v>
      </c>
      <c r="AQ73" s="56">
        <f t="shared" si="12"/>
        <v>13351.139999999956</v>
      </c>
    </row>
    <row r="74" spans="1:43" ht="15" thickBot="1" x14ac:dyDescent="0.25">
      <c r="A74" s="38" t="s">
        <v>387</v>
      </c>
      <c r="B74" s="38" t="s">
        <v>388</v>
      </c>
      <c r="C74" s="63">
        <v>1880</v>
      </c>
      <c r="D74" s="64" t="s">
        <v>753</v>
      </c>
      <c r="E74" s="250" t="s">
        <v>2869</v>
      </c>
      <c r="F74" s="89">
        <v>130738.4</v>
      </c>
      <c r="G74" s="89">
        <v>0</v>
      </c>
      <c r="H74" s="89">
        <v>22810.01</v>
      </c>
      <c r="K74" s="250">
        <v>92234.21</v>
      </c>
      <c r="L74" s="250">
        <v>76663.25</v>
      </c>
      <c r="O74" s="232">
        <v>0</v>
      </c>
      <c r="P74" s="232">
        <v>43311.18</v>
      </c>
      <c r="R74" s="232">
        <v>603.79</v>
      </c>
      <c r="V74" s="250">
        <v>-136955</v>
      </c>
      <c r="W74" s="250">
        <v>606181.84</v>
      </c>
      <c r="X74" s="73">
        <v>163194.89000000001</v>
      </c>
      <c r="AB74" s="73">
        <v>174132</v>
      </c>
      <c r="AC74" s="73">
        <v>1500</v>
      </c>
      <c r="AD74" s="90">
        <v>221753.18</v>
      </c>
      <c r="AG74" s="90">
        <v>109923.32</v>
      </c>
      <c r="AH74" s="90">
        <v>13912.01</v>
      </c>
      <c r="AL74" s="72">
        <f t="shared" si="7"/>
        <v>153548.41</v>
      </c>
      <c r="AM74" s="50">
        <f t="shared" si="8"/>
        <v>43914.97</v>
      </c>
      <c r="AN74" s="51">
        <f t="shared" si="9"/>
        <v>109633.44</v>
      </c>
      <c r="AO74" s="48">
        <f t="shared" si="10"/>
        <v>338826.89</v>
      </c>
      <c r="AP74" s="47">
        <f t="shared" si="11"/>
        <v>345588.51</v>
      </c>
      <c r="AQ74" s="56">
        <f t="shared" si="12"/>
        <v>-6761.6199999999953</v>
      </c>
    </row>
    <row r="75" spans="1:43" ht="15" thickBot="1" x14ac:dyDescent="0.25">
      <c r="A75" s="38" t="s">
        <v>387</v>
      </c>
      <c r="B75" s="38" t="s">
        <v>388</v>
      </c>
      <c r="C75" s="63">
        <v>2455</v>
      </c>
      <c r="D75" s="64" t="s">
        <v>754</v>
      </c>
      <c r="E75" s="250" t="s">
        <v>2870</v>
      </c>
      <c r="F75" s="89">
        <v>491487.01</v>
      </c>
      <c r="H75" s="89">
        <v>44719.59</v>
      </c>
      <c r="K75" s="250">
        <v>295424.40999999997</v>
      </c>
      <c r="L75" s="250">
        <v>230331</v>
      </c>
      <c r="O75" s="232">
        <v>17900</v>
      </c>
      <c r="P75" s="232">
        <v>87052.29</v>
      </c>
      <c r="R75" s="232">
        <v>603.35</v>
      </c>
      <c r="T75" s="250">
        <v>120000</v>
      </c>
      <c r="V75" s="250">
        <v>-384576.6</v>
      </c>
      <c r="W75" s="250">
        <v>1832865.74</v>
      </c>
      <c r="X75" s="73">
        <v>100997.33</v>
      </c>
      <c r="AB75" s="73">
        <v>230652</v>
      </c>
      <c r="AC75" s="73">
        <v>100377</v>
      </c>
      <c r="AD75" s="90">
        <v>305333.76000000001</v>
      </c>
      <c r="AG75" s="90">
        <v>169354.71</v>
      </c>
      <c r="AH75" s="90">
        <v>26573.64</v>
      </c>
      <c r="AL75" s="72">
        <f t="shared" si="7"/>
        <v>536206.6</v>
      </c>
      <c r="AM75" s="50">
        <f t="shared" si="8"/>
        <v>105555.64</v>
      </c>
      <c r="AN75" s="51">
        <f t="shared" si="9"/>
        <v>430650.95999999996</v>
      </c>
      <c r="AO75" s="48">
        <f t="shared" si="10"/>
        <v>432026.33</v>
      </c>
      <c r="AP75" s="47">
        <f t="shared" si="11"/>
        <v>501262.11</v>
      </c>
      <c r="AQ75" s="56">
        <f t="shared" si="12"/>
        <v>-69235.77999999997</v>
      </c>
    </row>
    <row r="76" spans="1:43" ht="15" thickBot="1" x14ac:dyDescent="0.25">
      <c r="A76" s="38" t="s">
        <v>391</v>
      </c>
      <c r="B76" s="38" t="s">
        <v>392</v>
      </c>
      <c r="C76" s="63">
        <v>1765</v>
      </c>
      <c r="D76" s="64" t="s">
        <v>755</v>
      </c>
      <c r="E76" s="250" t="s">
        <v>2871</v>
      </c>
      <c r="F76" s="89">
        <v>312609.73</v>
      </c>
      <c r="H76" s="89">
        <v>13893.15</v>
      </c>
      <c r="K76" s="250">
        <v>707787.23</v>
      </c>
      <c r="L76" s="250">
        <v>-39066.400000000001</v>
      </c>
      <c r="O76" s="232">
        <v>-3000</v>
      </c>
      <c r="P76" s="232">
        <v>9795.07</v>
      </c>
      <c r="Q76" s="232">
        <v>68520</v>
      </c>
      <c r="R76" s="232">
        <v>7.9</v>
      </c>
      <c r="W76" s="250">
        <v>1701541.88</v>
      </c>
      <c r="X76" s="73">
        <v>156219.17000000001</v>
      </c>
      <c r="Y76" s="73">
        <v>12000</v>
      </c>
      <c r="AB76" s="73">
        <v>73100</v>
      </c>
      <c r="AD76" s="90">
        <v>123673.67</v>
      </c>
      <c r="AG76" s="90">
        <v>37691.269999999997</v>
      </c>
      <c r="AH76" s="90">
        <v>13576.73</v>
      </c>
      <c r="AL76" s="72">
        <f t="shared" si="7"/>
        <v>326502.88</v>
      </c>
      <c r="AM76" s="50">
        <f t="shared" si="8"/>
        <v>75322.97</v>
      </c>
      <c r="AN76" s="51">
        <f t="shared" si="9"/>
        <v>251179.91</v>
      </c>
      <c r="AO76" s="48">
        <f t="shared" si="10"/>
        <v>241319.17</v>
      </c>
      <c r="AP76" s="47">
        <f t="shared" si="11"/>
        <v>174941.67</v>
      </c>
      <c r="AQ76" s="56">
        <f t="shared" si="12"/>
        <v>66377.5</v>
      </c>
    </row>
    <row r="77" spans="1:43" ht="15" thickBot="1" x14ac:dyDescent="0.25">
      <c r="A77" s="38" t="s">
        <v>391</v>
      </c>
      <c r="B77" s="38" t="s">
        <v>392</v>
      </c>
      <c r="C77" s="63">
        <v>2349</v>
      </c>
      <c r="D77" s="64" t="s">
        <v>756</v>
      </c>
      <c r="E77" s="250" t="s">
        <v>2872</v>
      </c>
      <c r="F77" s="89">
        <v>266623.83</v>
      </c>
      <c r="H77" s="89">
        <v>37273.15</v>
      </c>
      <c r="K77" s="250">
        <v>1110168.1200000001</v>
      </c>
      <c r="L77" s="250">
        <v>106693.46</v>
      </c>
      <c r="O77" s="232">
        <v>1200</v>
      </c>
      <c r="P77" s="232">
        <v>20582.93</v>
      </c>
      <c r="R77" s="232">
        <v>20.22</v>
      </c>
      <c r="W77" s="250">
        <v>2052419.41</v>
      </c>
      <c r="X77" s="73">
        <v>261200.69</v>
      </c>
      <c r="AB77" s="73">
        <v>2426</v>
      </c>
      <c r="AD77" s="90">
        <v>77206.59</v>
      </c>
      <c r="AG77" s="90">
        <v>68299.600000000006</v>
      </c>
      <c r="AH77" s="90">
        <v>2318.04</v>
      </c>
      <c r="AK77" s="90">
        <v>79</v>
      </c>
      <c r="AL77" s="72">
        <f t="shared" si="7"/>
        <v>303896.98000000004</v>
      </c>
      <c r="AM77" s="50">
        <f t="shared" si="8"/>
        <v>21803.15</v>
      </c>
      <c r="AN77" s="51">
        <f t="shared" si="9"/>
        <v>282093.83</v>
      </c>
      <c r="AO77" s="48">
        <f t="shared" si="10"/>
        <v>263626.69</v>
      </c>
      <c r="AP77" s="47">
        <f t="shared" si="11"/>
        <v>147903.23000000001</v>
      </c>
      <c r="AQ77" s="56">
        <f t="shared" si="12"/>
        <v>115723.45999999999</v>
      </c>
    </row>
    <row r="78" spans="1:43" ht="15" thickBot="1" x14ac:dyDescent="0.25">
      <c r="A78" s="38" t="s">
        <v>391</v>
      </c>
      <c r="B78" s="38" t="s">
        <v>392</v>
      </c>
      <c r="C78" s="63">
        <v>2942</v>
      </c>
      <c r="D78" s="64" t="s">
        <v>757</v>
      </c>
      <c r="E78" s="250" t="s">
        <v>2873</v>
      </c>
      <c r="F78" s="89">
        <v>172678.47</v>
      </c>
      <c r="H78" s="89">
        <v>11767.19</v>
      </c>
      <c r="K78" s="250">
        <v>283730.62</v>
      </c>
      <c r="L78" s="250">
        <v>-12993.26</v>
      </c>
      <c r="O78" s="232">
        <v>0</v>
      </c>
      <c r="P78" s="232">
        <v>32406.44</v>
      </c>
      <c r="R78" s="232">
        <v>9</v>
      </c>
      <c r="W78" s="250">
        <v>2038156.59</v>
      </c>
      <c r="X78" s="73">
        <v>168881.05</v>
      </c>
      <c r="Y78" s="73">
        <v>63280</v>
      </c>
      <c r="AB78" s="73">
        <v>126320</v>
      </c>
      <c r="AD78" s="90">
        <v>195978.33</v>
      </c>
      <c r="AG78" s="90">
        <v>117032.92</v>
      </c>
      <c r="AH78" s="90">
        <v>12728.7</v>
      </c>
      <c r="AL78" s="72">
        <f t="shared" si="7"/>
        <v>184445.66</v>
      </c>
      <c r="AM78" s="50">
        <f t="shared" si="8"/>
        <v>32415.439999999999</v>
      </c>
      <c r="AN78" s="51">
        <f t="shared" si="9"/>
        <v>152030.22</v>
      </c>
      <c r="AO78" s="48">
        <f t="shared" si="10"/>
        <v>358481.05</v>
      </c>
      <c r="AP78" s="47">
        <f t="shared" si="11"/>
        <v>325739.95</v>
      </c>
      <c r="AQ78" s="56">
        <f t="shared" si="12"/>
        <v>32741.099999999977</v>
      </c>
    </row>
    <row r="79" spans="1:43" ht="15" thickBot="1" x14ac:dyDescent="0.25">
      <c r="A79" s="38" t="s">
        <v>391</v>
      </c>
      <c r="B79" s="38" t="s">
        <v>392</v>
      </c>
      <c r="C79" s="63">
        <v>2523</v>
      </c>
      <c r="D79" s="64" t="s">
        <v>758</v>
      </c>
      <c r="E79" s="250" t="s">
        <v>2874</v>
      </c>
      <c r="F79" s="89">
        <v>577898.31999999995</v>
      </c>
      <c r="H79" s="89">
        <v>62066.04</v>
      </c>
      <c r="K79" s="250">
        <v>754510.92</v>
      </c>
      <c r="L79" s="250">
        <v>72837.94</v>
      </c>
      <c r="P79" s="232">
        <v>21511.49</v>
      </c>
      <c r="R79" s="232">
        <v>20</v>
      </c>
      <c r="V79" s="250">
        <v>-48900.66</v>
      </c>
      <c r="W79" s="250">
        <v>2089445.48</v>
      </c>
      <c r="X79" s="73">
        <v>153345.26</v>
      </c>
      <c r="AB79" s="73">
        <v>144250</v>
      </c>
      <c r="AD79" s="90">
        <v>160250</v>
      </c>
      <c r="AG79" s="90">
        <v>70682.12</v>
      </c>
      <c r="AH79" s="90">
        <v>27049.82</v>
      </c>
      <c r="AL79" s="72">
        <f t="shared" si="7"/>
        <v>639964.36</v>
      </c>
      <c r="AM79" s="50">
        <f t="shared" si="8"/>
        <v>21531.49</v>
      </c>
      <c r="AN79" s="51">
        <f t="shared" si="9"/>
        <v>618432.87</v>
      </c>
      <c r="AO79" s="48">
        <f t="shared" si="10"/>
        <v>297595.26</v>
      </c>
      <c r="AP79" s="47">
        <f t="shared" si="11"/>
        <v>257981.94</v>
      </c>
      <c r="AQ79" s="56">
        <f t="shared" si="12"/>
        <v>39613.320000000007</v>
      </c>
    </row>
    <row r="80" spans="1:43" ht="15" thickBot="1" x14ac:dyDescent="0.25">
      <c r="A80" s="38" t="s">
        <v>391</v>
      </c>
      <c r="B80" s="38" t="s">
        <v>392</v>
      </c>
      <c r="C80" s="63">
        <v>4280</v>
      </c>
      <c r="D80" s="64" t="s">
        <v>759</v>
      </c>
      <c r="E80" s="250" t="s">
        <v>2875</v>
      </c>
      <c r="F80" s="89">
        <v>854063.18</v>
      </c>
      <c r="H80" s="89">
        <v>13302</v>
      </c>
      <c r="K80" s="250">
        <v>321502.75</v>
      </c>
      <c r="L80" s="250">
        <v>125305.32</v>
      </c>
      <c r="O80" s="232">
        <v>14000</v>
      </c>
      <c r="R80" s="232">
        <v>370</v>
      </c>
      <c r="W80" s="250">
        <v>1725194.64</v>
      </c>
      <c r="X80" s="73">
        <v>187675.82</v>
      </c>
      <c r="AC80" s="73">
        <v>20000</v>
      </c>
      <c r="AD80" s="90">
        <v>42892</v>
      </c>
      <c r="AG80" s="90">
        <v>36039.17</v>
      </c>
      <c r="AH80" s="90">
        <v>20688.8</v>
      </c>
      <c r="AL80" s="72">
        <f t="shared" si="7"/>
        <v>867365.18</v>
      </c>
      <c r="AM80" s="50">
        <f t="shared" si="8"/>
        <v>14370</v>
      </c>
      <c r="AN80" s="51">
        <f t="shared" si="9"/>
        <v>852995.18</v>
      </c>
      <c r="AO80" s="48">
        <f t="shared" si="10"/>
        <v>207675.82</v>
      </c>
      <c r="AP80" s="47">
        <f t="shared" si="11"/>
        <v>99619.97</v>
      </c>
      <c r="AQ80" s="56">
        <f t="shared" si="12"/>
        <v>108055.85</v>
      </c>
    </row>
    <row r="81" spans="1:43" ht="15" thickBot="1" x14ac:dyDescent="0.25">
      <c r="A81" s="38" t="s">
        <v>391</v>
      </c>
      <c r="B81" s="38" t="s">
        <v>392</v>
      </c>
      <c r="C81" s="63">
        <v>2682</v>
      </c>
      <c r="D81" s="64" t="s">
        <v>760</v>
      </c>
      <c r="E81" s="250" t="s">
        <v>2876</v>
      </c>
      <c r="F81" s="89">
        <v>574351.37</v>
      </c>
      <c r="H81" s="89">
        <v>19189.86</v>
      </c>
      <c r="K81" s="250">
        <v>140745.71</v>
      </c>
      <c r="L81" s="250">
        <v>27197.62</v>
      </c>
      <c r="O81" s="232">
        <v>0</v>
      </c>
      <c r="P81" s="232">
        <v>18953.650000000001</v>
      </c>
      <c r="R81" s="232">
        <v>7.9</v>
      </c>
      <c r="V81" s="250">
        <v>660</v>
      </c>
      <c r="W81" s="250">
        <v>613262.28</v>
      </c>
      <c r="X81" s="73">
        <v>92967.87</v>
      </c>
      <c r="AB81" s="73">
        <v>235600</v>
      </c>
      <c r="AD81" s="90">
        <v>274938</v>
      </c>
      <c r="AF81" s="90">
        <v>600</v>
      </c>
      <c r="AG81" s="90">
        <v>64448.18</v>
      </c>
      <c r="AH81" s="90">
        <v>4739.9799999999996</v>
      </c>
      <c r="AL81" s="72">
        <f t="shared" si="7"/>
        <v>593541.23</v>
      </c>
      <c r="AM81" s="50">
        <f t="shared" si="8"/>
        <v>18961.550000000003</v>
      </c>
      <c r="AN81" s="51">
        <f t="shared" si="9"/>
        <v>574579.67999999993</v>
      </c>
      <c r="AO81" s="48">
        <f t="shared" si="10"/>
        <v>328567.87</v>
      </c>
      <c r="AP81" s="47">
        <f t="shared" si="11"/>
        <v>344726.16</v>
      </c>
      <c r="AQ81" s="56">
        <f t="shared" si="12"/>
        <v>-16158.289999999979</v>
      </c>
    </row>
    <row r="82" spans="1:43" ht="15" thickBot="1" x14ac:dyDescent="0.25">
      <c r="A82" s="38" t="s">
        <v>391</v>
      </c>
      <c r="B82" s="38" t="s">
        <v>392</v>
      </c>
      <c r="C82" s="63">
        <v>742</v>
      </c>
      <c r="D82" s="64" t="s">
        <v>761</v>
      </c>
      <c r="E82" s="250" t="s">
        <v>2877</v>
      </c>
      <c r="F82" s="89">
        <v>85078.03</v>
      </c>
      <c r="H82" s="89">
        <v>5189.5</v>
      </c>
      <c r="K82" s="250">
        <v>195003.17</v>
      </c>
      <c r="L82" s="250">
        <v>54077</v>
      </c>
      <c r="O82" s="232">
        <v>1000</v>
      </c>
      <c r="P82" s="232">
        <v>20117.7</v>
      </c>
      <c r="Q82" s="232">
        <v>4000</v>
      </c>
      <c r="R82" s="232">
        <v>20.68</v>
      </c>
      <c r="V82" s="250">
        <v>-1858.66</v>
      </c>
      <c r="W82" s="250">
        <v>788047.76</v>
      </c>
      <c r="X82" s="73">
        <v>66617.81</v>
      </c>
      <c r="AB82" s="73">
        <v>110660</v>
      </c>
      <c r="AD82" s="90">
        <v>161516.41</v>
      </c>
      <c r="AG82" s="90">
        <v>40421.620000000003</v>
      </c>
      <c r="AH82" s="90">
        <v>6288.56</v>
      </c>
      <c r="AK82" s="90">
        <v>500</v>
      </c>
      <c r="AL82" s="72">
        <f t="shared" si="7"/>
        <v>90267.53</v>
      </c>
      <c r="AM82" s="50">
        <f t="shared" si="8"/>
        <v>25138.38</v>
      </c>
      <c r="AN82" s="51">
        <f t="shared" si="9"/>
        <v>65129.149999999994</v>
      </c>
      <c r="AO82" s="48">
        <f t="shared" si="10"/>
        <v>177277.81</v>
      </c>
      <c r="AP82" s="47">
        <f t="shared" si="11"/>
        <v>208726.59</v>
      </c>
      <c r="AQ82" s="56">
        <f t="shared" si="12"/>
        <v>-31448.78</v>
      </c>
    </row>
    <row r="83" spans="1:43" ht="15" thickBot="1" x14ac:dyDescent="0.25">
      <c r="A83" s="38" t="s">
        <v>391</v>
      </c>
      <c r="B83" s="38" t="s">
        <v>392</v>
      </c>
      <c r="C83" s="63">
        <v>697</v>
      </c>
      <c r="D83" s="64" t="s">
        <v>762</v>
      </c>
      <c r="E83" s="250" t="s">
        <v>2878</v>
      </c>
      <c r="F83" s="89">
        <v>415307.76</v>
      </c>
      <c r="H83" s="89">
        <v>5845</v>
      </c>
      <c r="K83" s="250">
        <v>-1522384.23</v>
      </c>
      <c r="L83" s="250">
        <v>62670.43</v>
      </c>
      <c r="P83" s="232">
        <v>17831.32</v>
      </c>
      <c r="R83" s="232">
        <v>3</v>
      </c>
      <c r="T83" s="250">
        <v>-11150</v>
      </c>
      <c r="W83" s="250">
        <v>123193.16</v>
      </c>
      <c r="X83" s="73">
        <v>50892.31</v>
      </c>
      <c r="AB83" s="73">
        <v>85158.1</v>
      </c>
      <c r="AC83" s="73">
        <v>330</v>
      </c>
      <c r="AD83" s="90">
        <v>101158.1</v>
      </c>
      <c r="AG83" s="90">
        <v>34643.480000000003</v>
      </c>
      <c r="AH83" s="90">
        <v>9550.08</v>
      </c>
      <c r="AL83" s="72">
        <f t="shared" si="7"/>
        <v>421152.76</v>
      </c>
      <c r="AM83" s="50">
        <f t="shared" si="8"/>
        <v>17834.32</v>
      </c>
      <c r="AN83" s="51">
        <f t="shared" si="9"/>
        <v>403318.44</v>
      </c>
      <c r="AO83" s="48">
        <f t="shared" si="10"/>
        <v>136380.41</v>
      </c>
      <c r="AP83" s="47">
        <f t="shared" si="11"/>
        <v>145351.66</v>
      </c>
      <c r="AQ83" s="56">
        <f t="shared" si="12"/>
        <v>-8971.25</v>
      </c>
    </row>
    <row r="84" spans="1:43" ht="15" thickBot="1" x14ac:dyDescent="0.25">
      <c r="A84" s="38" t="s">
        <v>391</v>
      </c>
      <c r="B84" s="38" t="s">
        <v>392</v>
      </c>
      <c r="C84" s="63">
        <v>783</v>
      </c>
      <c r="D84" s="64" t="s">
        <v>763</v>
      </c>
      <c r="E84" s="250" t="s">
        <v>2923</v>
      </c>
      <c r="F84" s="89">
        <v>313860.07</v>
      </c>
      <c r="H84" s="89">
        <v>5000</v>
      </c>
      <c r="K84" s="250">
        <v>270523.52000000002</v>
      </c>
      <c r="L84" s="250">
        <v>22359.42</v>
      </c>
      <c r="P84" s="232">
        <v>19764.63</v>
      </c>
      <c r="Q84" s="232">
        <v>18590</v>
      </c>
      <c r="R84" s="232">
        <v>10</v>
      </c>
      <c r="W84" s="250">
        <v>2101746.27</v>
      </c>
      <c r="X84" s="73">
        <v>35017.75</v>
      </c>
      <c r="AB84" s="73">
        <v>145040</v>
      </c>
      <c r="AD84" s="90">
        <v>193962</v>
      </c>
      <c r="AG84" s="90">
        <v>45114.49</v>
      </c>
      <c r="AH84" s="90">
        <v>17252.34</v>
      </c>
      <c r="AK84" s="90">
        <v>20500</v>
      </c>
      <c r="AL84" s="72">
        <f t="shared" si="7"/>
        <v>318860.07</v>
      </c>
      <c r="AM84" s="50">
        <f t="shared" si="8"/>
        <v>38364.630000000005</v>
      </c>
      <c r="AN84" s="51">
        <f t="shared" si="9"/>
        <v>280495.44</v>
      </c>
      <c r="AO84" s="48">
        <f t="shared" si="10"/>
        <v>180057.75</v>
      </c>
      <c r="AP84" s="47">
        <f t="shared" si="11"/>
        <v>276828.82999999996</v>
      </c>
      <c r="AQ84" s="56">
        <f t="shared" si="12"/>
        <v>-96771.079999999958</v>
      </c>
    </row>
    <row r="85" spans="1:43" ht="15" thickBot="1" x14ac:dyDescent="0.25">
      <c r="A85" s="38" t="s">
        <v>395</v>
      </c>
      <c r="B85" s="38" t="s">
        <v>396</v>
      </c>
      <c r="C85" s="63">
        <v>3757</v>
      </c>
      <c r="D85" s="64" t="s">
        <v>764</v>
      </c>
      <c r="E85" s="250" t="s">
        <v>2879</v>
      </c>
      <c r="F85" s="89">
        <v>461156.28</v>
      </c>
      <c r="H85" s="89">
        <v>58036.13</v>
      </c>
      <c r="K85" s="250">
        <v>1138044.0900000001</v>
      </c>
      <c r="L85" s="250">
        <v>83625.31</v>
      </c>
      <c r="Q85" s="232">
        <v>21</v>
      </c>
      <c r="V85" s="250">
        <v>5069.12</v>
      </c>
      <c r="W85" s="250">
        <v>1047464</v>
      </c>
      <c r="X85" s="73">
        <v>154013.10999999999</v>
      </c>
      <c r="Y85" s="73">
        <v>70000</v>
      </c>
      <c r="AB85" s="73">
        <v>218800</v>
      </c>
      <c r="AD85" s="90">
        <v>283090</v>
      </c>
      <c r="AG85" s="90">
        <v>69571.59</v>
      </c>
      <c r="AH85" s="90">
        <v>23021.74</v>
      </c>
      <c r="AL85" s="72">
        <f t="shared" si="7"/>
        <v>519192.41000000003</v>
      </c>
      <c r="AM85" s="50">
        <f t="shared" si="8"/>
        <v>21</v>
      </c>
      <c r="AN85" s="51">
        <f t="shared" si="9"/>
        <v>519171.41000000003</v>
      </c>
      <c r="AO85" s="48">
        <f t="shared" si="10"/>
        <v>442813.11</v>
      </c>
      <c r="AP85" s="47">
        <f t="shared" si="11"/>
        <v>375683.32999999996</v>
      </c>
      <c r="AQ85" s="56">
        <f t="shared" si="12"/>
        <v>67129.780000000028</v>
      </c>
    </row>
    <row r="86" spans="1:43" ht="15" thickBot="1" x14ac:dyDescent="0.25">
      <c r="A86" s="38" t="s">
        <v>395</v>
      </c>
      <c r="B86" s="38" t="s">
        <v>396</v>
      </c>
      <c r="C86" s="63">
        <v>7605</v>
      </c>
      <c r="D86" s="64" t="s">
        <v>765</v>
      </c>
      <c r="E86" s="250" t="s">
        <v>2880</v>
      </c>
      <c r="F86" s="89">
        <v>561343.6</v>
      </c>
      <c r="H86" s="89">
        <v>104902.07</v>
      </c>
      <c r="K86" s="250">
        <v>3581481.28</v>
      </c>
      <c r="L86" s="250">
        <v>467354.81</v>
      </c>
      <c r="P86" s="232">
        <v>775</v>
      </c>
      <c r="V86" s="250">
        <v>38216</v>
      </c>
      <c r="W86" s="250">
        <v>14214425</v>
      </c>
      <c r="X86" s="73">
        <v>369387.6</v>
      </c>
      <c r="AD86" s="90">
        <v>237478</v>
      </c>
      <c r="AG86" s="90">
        <v>230227.89</v>
      </c>
      <c r="AH86" s="90">
        <v>58476.76</v>
      </c>
      <c r="AL86" s="72">
        <f t="shared" si="7"/>
        <v>666245.66999999993</v>
      </c>
      <c r="AM86" s="50">
        <f t="shared" si="8"/>
        <v>775</v>
      </c>
      <c r="AN86" s="51">
        <f t="shared" si="9"/>
        <v>665470.66999999993</v>
      </c>
      <c r="AO86" s="48">
        <f t="shared" si="10"/>
        <v>369387.6</v>
      </c>
      <c r="AP86" s="47">
        <f t="shared" si="11"/>
        <v>526182.65</v>
      </c>
      <c r="AQ86" s="56">
        <f t="shared" si="12"/>
        <v>-156795.05000000005</v>
      </c>
    </row>
    <row r="87" spans="1:43" ht="15" thickBot="1" x14ac:dyDescent="0.25">
      <c r="A87" s="38" t="s">
        <v>395</v>
      </c>
      <c r="B87" s="38" t="s">
        <v>396</v>
      </c>
      <c r="C87" s="63">
        <v>7029</v>
      </c>
      <c r="D87" s="64" t="s">
        <v>766</v>
      </c>
      <c r="E87" s="250" t="s">
        <v>2881</v>
      </c>
      <c r="F87" s="89">
        <v>1227563.69</v>
      </c>
      <c r="H87" s="89">
        <v>118673.31</v>
      </c>
      <c r="K87" s="250">
        <v>1068010.26</v>
      </c>
      <c r="L87" s="250">
        <v>310831.96999999997</v>
      </c>
      <c r="W87" s="250">
        <v>1212550.31</v>
      </c>
      <c r="X87" s="73">
        <v>26294.02</v>
      </c>
      <c r="AB87" s="73">
        <v>378434</v>
      </c>
      <c r="AD87" s="90">
        <v>490794</v>
      </c>
      <c r="AG87" s="90">
        <v>101766.83</v>
      </c>
      <c r="AH87" s="90">
        <v>11884.39</v>
      </c>
      <c r="AL87" s="72">
        <f t="shared" si="7"/>
        <v>1346237</v>
      </c>
      <c r="AM87" s="50">
        <f t="shared" si="8"/>
        <v>0</v>
      </c>
      <c r="AN87" s="51">
        <f t="shared" si="9"/>
        <v>1346237</v>
      </c>
      <c r="AO87" s="48">
        <f t="shared" si="10"/>
        <v>404728.02</v>
      </c>
      <c r="AP87" s="47">
        <f t="shared" si="11"/>
        <v>604445.22</v>
      </c>
      <c r="AQ87" s="56">
        <f t="shared" si="12"/>
        <v>-199717.19999999995</v>
      </c>
    </row>
    <row r="88" spans="1:43" ht="15" thickBot="1" x14ac:dyDescent="0.25">
      <c r="A88" s="38" t="s">
        <v>395</v>
      </c>
      <c r="B88" s="38" t="s">
        <v>396</v>
      </c>
      <c r="C88" s="63">
        <v>4650</v>
      </c>
      <c r="D88" s="64" t="s">
        <v>767</v>
      </c>
      <c r="E88" s="250" t="s">
        <v>2882</v>
      </c>
      <c r="F88" s="89">
        <v>639561.67000000004</v>
      </c>
      <c r="H88" s="89">
        <v>71000.61</v>
      </c>
      <c r="K88" s="250">
        <v>3149630.02</v>
      </c>
      <c r="L88" s="250">
        <v>122845.69</v>
      </c>
      <c r="Q88" s="232">
        <v>259079</v>
      </c>
      <c r="W88" s="250">
        <v>1047464</v>
      </c>
      <c r="X88" s="73">
        <v>190295</v>
      </c>
      <c r="AB88" s="73">
        <v>130451</v>
      </c>
      <c r="AD88" s="90">
        <v>245200</v>
      </c>
      <c r="AG88" s="90">
        <v>23308.54</v>
      </c>
      <c r="AH88" s="90">
        <v>40771.57</v>
      </c>
      <c r="AK88" s="90">
        <v>2131</v>
      </c>
      <c r="AL88" s="72">
        <f t="shared" si="7"/>
        <v>710562.28</v>
      </c>
      <c r="AM88" s="50">
        <f t="shared" si="8"/>
        <v>259079</v>
      </c>
      <c r="AN88" s="51">
        <f t="shared" si="9"/>
        <v>451483.28</v>
      </c>
      <c r="AO88" s="48">
        <f t="shared" si="10"/>
        <v>320746</v>
      </c>
      <c r="AP88" s="47">
        <f t="shared" si="11"/>
        <v>311411.11</v>
      </c>
      <c r="AQ88" s="56">
        <f t="shared" si="12"/>
        <v>9334.890000000014</v>
      </c>
    </row>
    <row r="89" spans="1:43" ht="15" thickBot="1" x14ac:dyDescent="0.25">
      <c r="A89" s="38" t="s">
        <v>395</v>
      </c>
      <c r="B89" s="38" t="s">
        <v>396</v>
      </c>
      <c r="C89" s="63">
        <v>3899</v>
      </c>
      <c r="D89" s="64" t="s">
        <v>768</v>
      </c>
      <c r="E89" s="250" t="s">
        <v>2883</v>
      </c>
      <c r="F89" s="89">
        <v>257208.86</v>
      </c>
      <c r="H89" s="89">
        <v>404336.26</v>
      </c>
      <c r="K89" s="250">
        <v>1728793.6000000001</v>
      </c>
      <c r="L89" s="250">
        <v>291105.11</v>
      </c>
      <c r="O89" s="232">
        <v>0</v>
      </c>
      <c r="Q89" s="232">
        <v>-38755</v>
      </c>
      <c r="T89" s="250">
        <v>124684</v>
      </c>
      <c r="W89" s="250">
        <v>2617329.11</v>
      </c>
      <c r="X89" s="73">
        <v>3375</v>
      </c>
      <c r="AB89" s="73">
        <v>183620</v>
      </c>
      <c r="AD89" s="90">
        <v>246595</v>
      </c>
      <c r="AF89" s="90">
        <v>11618</v>
      </c>
      <c r="AG89" s="90">
        <v>96079.15</v>
      </c>
      <c r="AH89" s="90">
        <v>21803.85</v>
      </c>
      <c r="AL89" s="72">
        <f t="shared" si="7"/>
        <v>661545.12</v>
      </c>
      <c r="AM89" s="50">
        <f t="shared" si="8"/>
        <v>-38755</v>
      </c>
      <c r="AN89" s="51">
        <f t="shared" si="9"/>
        <v>700300.12</v>
      </c>
      <c r="AO89" s="48">
        <f t="shared" si="10"/>
        <v>186995</v>
      </c>
      <c r="AP89" s="47">
        <f t="shared" si="11"/>
        <v>376096</v>
      </c>
      <c r="AQ89" s="56">
        <f t="shared" si="12"/>
        <v>-189101</v>
      </c>
    </row>
    <row r="90" spans="1:43" ht="15" thickBot="1" x14ac:dyDescent="0.25">
      <c r="A90" s="38" t="s">
        <v>395</v>
      </c>
      <c r="B90" s="38" t="s">
        <v>396</v>
      </c>
      <c r="C90" s="63">
        <v>1800</v>
      </c>
      <c r="D90" s="64" t="s">
        <v>769</v>
      </c>
      <c r="E90" s="250" t="s">
        <v>2884</v>
      </c>
      <c r="F90" s="89">
        <v>234951.82</v>
      </c>
      <c r="H90" s="89">
        <v>62484.35</v>
      </c>
      <c r="K90" s="250">
        <v>487706.02</v>
      </c>
      <c r="L90" s="250">
        <v>92967.69</v>
      </c>
      <c r="O90" s="232">
        <v>262030</v>
      </c>
      <c r="W90" s="250">
        <v>1047464</v>
      </c>
      <c r="X90" s="73">
        <v>72557.81</v>
      </c>
      <c r="Z90" s="73">
        <v>453.79</v>
      </c>
      <c r="AB90" s="73">
        <v>100040</v>
      </c>
      <c r="AD90" s="90">
        <v>139825</v>
      </c>
      <c r="AE90" s="90">
        <v>12371</v>
      </c>
      <c r="AG90" s="90">
        <v>47775.1</v>
      </c>
      <c r="AH90" s="90">
        <v>19941.849999999999</v>
      </c>
      <c r="AL90" s="72">
        <f t="shared" si="7"/>
        <v>297436.17</v>
      </c>
      <c r="AM90" s="50">
        <f t="shared" si="8"/>
        <v>262030</v>
      </c>
      <c r="AN90" s="51">
        <f t="shared" si="9"/>
        <v>35406.169999999984</v>
      </c>
      <c r="AO90" s="48">
        <f t="shared" si="10"/>
        <v>173051.59999999998</v>
      </c>
      <c r="AP90" s="47">
        <f t="shared" si="11"/>
        <v>219912.95</v>
      </c>
      <c r="AQ90" s="56">
        <f t="shared" si="12"/>
        <v>-46861.350000000035</v>
      </c>
    </row>
    <row r="91" spans="1:43" ht="15" thickBot="1" x14ac:dyDescent="0.25">
      <c r="A91" s="38" t="s">
        <v>395</v>
      </c>
      <c r="B91" s="38" t="s">
        <v>396</v>
      </c>
      <c r="C91" s="63">
        <v>5876</v>
      </c>
      <c r="D91" s="64" t="s">
        <v>770</v>
      </c>
      <c r="E91" s="250" t="s">
        <v>2885</v>
      </c>
      <c r="F91" s="89">
        <v>428766.59</v>
      </c>
      <c r="H91" s="89">
        <v>667187.36</v>
      </c>
      <c r="K91" s="250">
        <v>8654757.7100000009</v>
      </c>
      <c r="L91" s="250">
        <v>349840.96</v>
      </c>
      <c r="O91" s="232">
        <v>31689.25</v>
      </c>
      <c r="P91" s="232">
        <v>46425</v>
      </c>
      <c r="Q91" s="232">
        <v>447143</v>
      </c>
      <c r="R91" s="232">
        <v>-340.38</v>
      </c>
      <c r="V91" s="250">
        <v>-1185</v>
      </c>
      <c r="W91" s="250">
        <v>1215671.21</v>
      </c>
      <c r="X91" s="73">
        <v>441360.48</v>
      </c>
      <c r="AB91" s="73">
        <v>315160</v>
      </c>
      <c r="AD91" s="90">
        <v>520828</v>
      </c>
      <c r="AG91" s="90">
        <v>43172.49</v>
      </c>
      <c r="AH91" s="90">
        <v>17579.169999999998</v>
      </c>
      <c r="AL91" s="72">
        <f t="shared" si="7"/>
        <v>1095953.95</v>
      </c>
      <c r="AM91" s="50">
        <f t="shared" si="8"/>
        <v>524916.87</v>
      </c>
      <c r="AN91" s="51">
        <f t="shared" si="9"/>
        <v>571037.07999999996</v>
      </c>
      <c r="AO91" s="48">
        <f t="shared" si="10"/>
        <v>756520.48</v>
      </c>
      <c r="AP91" s="47">
        <f t="shared" si="11"/>
        <v>581579.66</v>
      </c>
      <c r="AQ91" s="56">
        <f t="shared" si="12"/>
        <v>174940.81999999995</v>
      </c>
    </row>
    <row r="92" spans="1:43" ht="15" thickBot="1" x14ac:dyDescent="0.25">
      <c r="A92" s="38" t="s">
        <v>395</v>
      </c>
      <c r="B92" s="38" t="s">
        <v>396</v>
      </c>
      <c r="C92" s="63">
        <v>1689</v>
      </c>
      <c r="D92" s="64" t="s">
        <v>771</v>
      </c>
      <c r="E92" s="250" t="s">
        <v>2886</v>
      </c>
      <c r="F92" s="89">
        <v>446651.32</v>
      </c>
      <c r="G92" s="89">
        <v>2220</v>
      </c>
      <c r="H92" s="89">
        <v>60326.44</v>
      </c>
      <c r="I92" s="89">
        <v>0</v>
      </c>
      <c r="J92" s="250">
        <v>0</v>
      </c>
      <c r="K92" s="250">
        <v>1083055.29</v>
      </c>
      <c r="L92" s="250">
        <v>231532.86</v>
      </c>
      <c r="M92" s="250">
        <v>0</v>
      </c>
      <c r="N92" s="250">
        <v>0</v>
      </c>
      <c r="O92" s="232">
        <v>211382.77</v>
      </c>
      <c r="P92" s="232">
        <v>14010.26</v>
      </c>
      <c r="Q92" s="232">
        <v>18</v>
      </c>
      <c r="R92" s="232">
        <v>761.63</v>
      </c>
      <c r="S92" s="232">
        <v>0</v>
      </c>
      <c r="T92" s="250">
        <v>23615</v>
      </c>
      <c r="U92" s="250">
        <v>-134642.35</v>
      </c>
      <c r="V92" s="250">
        <v>0</v>
      </c>
      <c r="W92" s="250">
        <v>1849378.08</v>
      </c>
      <c r="X92" s="73">
        <v>100685</v>
      </c>
      <c r="AB92" s="73">
        <v>251580</v>
      </c>
      <c r="AD92" s="90">
        <v>318709</v>
      </c>
      <c r="AG92" s="90">
        <v>39361.08</v>
      </c>
      <c r="AH92" s="90">
        <v>13803.09</v>
      </c>
      <c r="AL92" s="72">
        <f t="shared" si="7"/>
        <v>509197.76</v>
      </c>
      <c r="AM92" s="50">
        <f t="shared" si="8"/>
        <v>226172.66</v>
      </c>
      <c r="AN92" s="51">
        <f t="shared" si="9"/>
        <v>283025.09999999998</v>
      </c>
      <c r="AO92" s="48">
        <f t="shared" si="10"/>
        <v>352265</v>
      </c>
      <c r="AP92" s="47">
        <f t="shared" si="11"/>
        <v>371873.17000000004</v>
      </c>
      <c r="AQ92" s="56">
        <f t="shared" si="12"/>
        <v>-19608.170000000042</v>
      </c>
    </row>
    <row r="93" spans="1:43" ht="15" thickBot="1" x14ac:dyDescent="0.25">
      <c r="A93" s="38" t="s">
        <v>395</v>
      </c>
      <c r="B93" s="38" t="s">
        <v>396</v>
      </c>
      <c r="C93" s="63">
        <v>3572</v>
      </c>
      <c r="D93" s="64" t="s">
        <v>772</v>
      </c>
      <c r="E93" s="250" t="s">
        <v>2887</v>
      </c>
      <c r="F93" s="89">
        <v>620193.4</v>
      </c>
      <c r="H93" s="89">
        <v>27780.91</v>
      </c>
      <c r="K93" s="250">
        <v>1436113.79</v>
      </c>
      <c r="L93" s="250">
        <v>119769.03</v>
      </c>
      <c r="O93" s="232">
        <v>213610</v>
      </c>
      <c r="R93" s="232">
        <v>129.91</v>
      </c>
      <c r="U93" s="250">
        <v>111.4</v>
      </c>
      <c r="V93" s="250">
        <v>-197626.49</v>
      </c>
      <c r="W93" s="250">
        <v>281440</v>
      </c>
      <c r="X93" s="73">
        <v>198244.61</v>
      </c>
      <c r="AD93" s="90">
        <v>119296</v>
      </c>
      <c r="AG93" s="90">
        <v>50486.68</v>
      </c>
      <c r="AH93" s="90">
        <v>52876.03</v>
      </c>
      <c r="AL93" s="72">
        <f t="shared" si="7"/>
        <v>647974.31000000006</v>
      </c>
      <c r="AM93" s="50">
        <f t="shared" si="8"/>
        <v>213739.91</v>
      </c>
      <c r="AN93" s="51">
        <f t="shared" si="9"/>
        <v>434234.4</v>
      </c>
      <c r="AO93" s="48">
        <f t="shared" si="10"/>
        <v>198244.61</v>
      </c>
      <c r="AP93" s="47">
        <f t="shared" si="11"/>
        <v>222658.71</v>
      </c>
      <c r="AQ93" s="56">
        <f t="shared" si="12"/>
        <v>-24414.100000000006</v>
      </c>
    </row>
    <row r="94" spans="1:43" ht="15" thickBot="1" x14ac:dyDescent="0.25">
      <c r="A94" s="38" t="s">
        <v>395</v>
      </c>
      <c r="B94" s="38" t="s">
        <v>396</v>
      </c>
      <c r="C94" s="63">
        <v>3222</v>
      </c>
      <c r="D94" s="64" t="s">
        <v>773</v>
      </c>
      <c r="E94" s="250" t="s">
        <v>2888</v>
      </c>
      <c r="F94" s="89">
        <v>310426.3</v>
      </c>
      <c r="H94" s="89">
        <v>29846.01</v>
      </c>
      <c r="K94" s="250">
        <v>3646541.77</v>
      </c>
      <c r="L94" s="250">
        <v>361664.73</v>
      </c>
      <c r="Q94" s="232">
        <v>72670</v>
      </c>
      <c r="V94" s="250">
        <v>321202.64</v>
      </c>
      <c r="W94" s="250">
        <v>2812906.16</v>
      </c>
      <c r="X94" s="73">
        <v>18372.03</v>
      </c>
      <c r="AB94" s="73">
        <v>286860</v>
      </c>
      <c r="AD94" s="90">
        <v>333560</v>
      </c>
      <c r="AG94" s="90">
        <v>123287.14</v>
      </c>
      <c r="AH94" s="90">
        <v>61442.09</v>
      </c>
      <c r="AL94" s="72">
        <f t="shared" si="7"/>
        <v>340272.31</v>
      </c>
      <c r="AM94" s="50">
        <f t="shared" si="8"/>
        <v>72670</v>
      </c>
      <c r="AN94" s="51">
        <f t="shared" si="9"/>
        <v>267602.31</v>
      </c>
      <c r="AO94" s="48">
        <f t="shared" si="10"/>
        <v>305232.03000000003</v>
      </c>
      <c r="AP94" s="47">
        <f t="shared" si="11"/>
        <v>518289.23</v>
      </c>
      <c r="AQ94" s="56">
        <f t="shared" si="12"/>
        <v>-213057.19999999995</v>
      </c>
    </row>
    <row r="95" spans="1:43" ht="15" thickBot="1" x14ac:dyDescent="0.25">
      <c r="A95" s="38" t="s">
        <v>395</v>
      </c>
      <c r="B95" s="38" t="s">
        <v>396</v>
      </c>
      <c r="C95" s="63">
        <v>3078</v>
      </c>
      <c r="D95" s="64" t="s">
        <v>774</v>
      </c>
      <c r="E95" s="250" t="s">
        <v>2889</v>
      </c>
      <c r="F95" s="89">
        <v>326793.40000000002</v>
      </c>
      <c r="H95" s="89">
        <v>9760.94</v>
      </c>
      <c r="K95" s="250">
        <v>2958946.85</v>
      </c>
      <c r="L95" s="250">
        <v>13764.62</v>
      </c>
      <c r="T95" s="250">
        <v>5000</v>
      </c>
      <c r="W95" s="250">
        <v>1047464</v>
      </c>
      <c r="X95" s="73">
        <v>156128.43</v>
      </c>
      <c r="AB95" s="73">
        <v>101970</v>
      </c>
      <c r="AD95" s="90">
        <v>205958</v>
      </c>
      <c r="AG95" s="90">
        <v>33355.65</v>
      </c>
      <c r="AH95" s="90">
        <v>32386.44</v>
      </c>
      <c r="AL95" s="72">
        <f t="shared" si="7"/>
        <v>336554.34</v>
      </c>
      <c r="AM95" s="50">
        <f t="shared" si="8"/>
        <v>0</v>
      </c>
      <c r="AN95" s="51">
        <f t="shared" si="9"/>
        <v>336554.34</v>
      </c>
      <c r="AO95" s="48">
        <f t="shared" si="10"/>
        <v>258098.43</v>
      </c>
      <c r="AP95" s="47">
        <f t="shared" si="11"/>
        <v>271700.08999999997</v>
      </c>
      <c r="AQ95" s="56">
        <f t="shared" si="12"/>
        <v>-13601.659999999974</v>
      </c>
    </row>
    <row r="96" spans="1:43" ht="15" thickBot="1" x14ac:dyDescent="0.25">
      <c r="A96" s="38" t="s">
        <v>395</v>
      </c>
      <c r="B96" s="38" t="s">
        <v>396</v>
      </c>
      <c r="C96" s="63">
        <v>4264</v>
      </c>
      <c r="D96" s="64" t="s">
        <v>775</v>
      </c>
      <c r="E96" s="250" t="s">
        <v>2890</v>
      </c>
      <c r="F96" s="89">
        <v>345853.18</v>
      </c>
      <c r="H96" s="89">
        <v>8286.3700000000008</v>
      </c>
      <c r="K96" s="250">
        <v>957574.53</v>
      </c>
      <c r="L96" s="250">
        <v>834054.15</v>
      </c>
      <c r="Q96" s="232">
        <v>23615</v>
      </c>
      <c r="V96" s="250">
        <v>397427.28</v>
      </c>
      <c r="W96" s="250">
        <v>1334838.29</v>
      </c>
      <c r="X96" s="73">
        <v>237272.05</v>
      </c>
      <c r="AD96" s="90">
        <v>135502</v>
      </c>
      <c r="AG96" s="90">
        <v>51527.78</v>
      </c>
      <c r="AH96" s="90">
        <v>81333.100000000006</v>
      </c>
      <c r="AL96" s="72">
        <f t="shared" si="7"/>
        <v>354139.55</v>
      </c>
      <c r="AM96" s="50">
        <f t="shared" si="8"/>
        <v>23615</v>
      </c>
      <c r="AN96" s="51">
        <f t="shared" si="9"/>
        <v>330524.55</v>
      </c>
      <c r="AO96" s="48">
        <f t="shared" si="10"/>
        <v>237272.05</v>
      </c>
      <c r="AP96" s="47">
        <f t="shared" si="11"/>
        <v>268362.88</v>
      </c>
      <c r="AQ96" s="56">
        <f t="shared" si="12"/>
        <v>-31090.830000000016</v>
      </c>
    </row>
    <row r="97" spans="1:43" ht="15" thickBot="1" x14ac:dyDescent="0.25">
      <c r="A97" s="38" t="s">
        <v>395</v>
      </c>
      <c r="B97" s="38" t="s">
        <v>396</v>
      </c>
      <c r="C97" s="63">
        <v>5763</v>
      </c>
      <c r="D97" s="64" t="s">
        <v>776</v>
      </c>
      <c r="E97" s="250" t="s">
        <v>2891</v>
      </c>
      <c r="F97" s="89">
        <v>397223.65</v>
      </c>
      <c r="H97" s="89">
        <v>307120.74</v>
      </c>
      <c r="K97" s="250">
        <v>1287200.19</v>
      </c>
      <c r="L97" s="250">
        <v>1159971.94</v>
      </c>
      <c r="P97" s="232">
        <v>924</v>
      </c>
      <c r="W97" s="250">
        <v>613325.81999999995</v>
      </c>
      <c r="X97" s="73">
        <v>119736</v>
      </c>
      <c r="AB97" s="73">
        <v>129600</v>
      </c>
      <c r="AC97" s="73">
        <v>4281</v>
      </c>
      <c r="AD97" s="90">
        <v>240112</v>
      </c>
      <c r="AG97" s="90">
        <v>4481</v>
      </c>
      <c r="AH97" s="90">
        <v>421</v>
      </c>
      <c r="AK97" s="90">
        <v>27370</v>
      </c>
      <c r="AL97" s="72">
        <f t="shared" si="7"/>
        <v>704344.39</v>
      </c>
      <c r="AM97" s="50">
        <f t="shared" si="8"/>
        <v>924</v>
      </c>
      <c r="AN97" s="51">
        <f t="shared" si="9"/>
        <v>703420.39</v>
      </c>
      <c r="AO97" s="48">
        <f t="shared" si="10"/>
        <v>253617</v>
      </c>
      <c r="AP97" s="47">
        <f t="shared" si="11"/>
        <v>272384</v>
      </c>
      <c r="AQ97" s="56">
        <f t="shared" si="12"/>
        <v>-18767</v>
      </c>
    </row>
    <row r="98" spans="1:43" ht="15" thickBot="1" x14ac:dyDescent="0.25">
      <c r="A98" s="38" t="s">
        <v>395</v>
      </c>
      <c r="B98" s="38" t="s">
        <v>396</v>
      </c>
      <c r="C98" s="63">
        <v>3934</v>
      </c>
      <c r="D98" s="64" t="s">
        <v>777</v>
      </c>
      <c r="E98" s="250" t="s">
        <v>2892</v>
      </c>
      <c r="F98" s="89">
        <v>339447.53</v>
      </c>
      <c r="H98" s="89">
        <v>111002.82</v>
      </c>
      <c r="K98" s="250">
        <v>942751.23</v>
      </c>
      <c r="L98" s="250">
        <v>-231762.74</v>
      </c>
      <c r="V98" s="250">
        <v>-397645.44</v>
      </c>
      <c r="W98" s="250">
        <v>1790978.12</v>
      </c>
      <c r="X98" s="73">
        <v>200819.62</v>
      </c>
      <c r="AB98" s="73">
        <v>262535.40000000002</v>
      </c>
      <c r="AD98" s="90">
        <v>418943.4</v>
      </c>
      <c r="AG98" s="90">
        <v>86370.81</v>
      </c>
      <c r="AH98" s="90">
        <v>28380</v>
      </c>
      <c r="AL98" s="72">
        <f t="shared" si="7"/>
        <v>450450.35000000003</v>
      </c>
      <c r="AM98" s="50">
        <f t="shared" si="8"/>
        <v>0</v>
      </c>
      <c r="AN98" s="51">
        <f t="shared" si="9"/>
        <v>450450.35000000003</v>
      </c>
      <c r="AO98" s="48">
        <f t="shared" si="10"/>
        <v>463355.02</v>
      </c>
      <c r="AP98" s="47">
        <f t="shared" si="11"/>
        <v>533694.21</v>
      </c>
      <c r="AQ98" s="56">
        <f t="shared" si="12"/>
        <v>-70339.189999999944</v>
      </c>
    </row>
    <row r="99" spans="1:43" ht="15" thickBot="1" x14ac:dyDescent="0.25">
      <c r="A99" s="38" t="s">
        <v>395</v>
      </c>
      <c r="B99" s="38" t="s">
        <v>396</v>
      </c>
      <c r="C99" s="63">
        <v>5633</v>
      </c>
      <c r="D99" s="64" t="s">
        <v>778</v>
      </c>
      <c r="E99" s="250" t="s">
        <v>2893</v>
      </c>
      <c r="F99" s="89">
        <v>1391943.86</v>
      </c>
      <c r="H99" s="89">
        <v>120575.55</v>
      </c>
      <c r="K99" s="250">
        <v>4173524.4</v>
      </c>
      <c r="L99" s="250">
        <v>1155059.8700000001</v>
      </c>
      <c r="R99" s="232">
        <v>0</v>
      </c>
      <c r="T99" s="250">
        <v>164284</v>
      </c>
      <c r="V99" s="250">
        <v>360445.78</v>
      </c>
      <c r="W99" s="250">
        <v>1047464</v>
      </c>
      <c r="X99" s="73">
        <v>254214.71</v>
      </c>
      <c r="AB99" s="73">
        <v>487540</v>
      </c>
      <c r="AD99" s="90">
        <v>635675</v>
      </c>
      <c r="AG99" s="90">
        <v>164353.12</v>
      </c>
      <c r="AH99" s="90">
        <v>109485.24</v>
      </c>
      <c r="AL99" s="72">
        <f t="shared" si="7"/>
        <v>1512519.4100000001</v>
      </c>
      <c r="AM99" s="50">
        <f t="shared" si="8"/>
        <v>0</v>
      </c>
      <c r="AN99" s="51">
        <f t="shared" si="9"/>
        <v>1512519.4100000001</v>
      </c>
      <c r="AO99" s="48">
        <f t="shared" si="10"/>
        <v>741754.71</v>
      </c>
      <c r="AP99" s="47">
        <f t="shared" si="11"/>
        <v>909513.36</v>
      </c>
      <c r="AQ99" s="56">
        <f t="shared" si="12"/>
        <v>-167758.65000000002</v>
      </c>
    </row>
    <row r="100" spans="1:43" ht="15" thickBot="1" x14ac:dyDescent="0.25">
      <c r="A100" s="38" t="s">
        <v>395</v>
      </c>
      <c r="B100" s="38" t="s">
        <v>396</v>
      </c>
      <c r="C100" s="63">
        <v>3215</v>
      </c>
      <c r="D100" s="64" t="s">
        <v>779</v>
      </c>
      <c r="E100" s="250" t="s">
        <v>2894</v>
      </c>
      <c r="F100" s="89">
        <v>107309.54</v>
      </c>
      <c r="G100" s="89">
        <v>14800</v>
      </c>
      <c r="H100" s="89">
        <v>17027.84</v>
      </c>
      <c r="K100" s="250">
        <v>1126348.3799999999</v>
      </c>
      <c r="L100" s="250">
        <v>93534.94</v>
      </c>
      <c r="Q100" s="232">
        <v>364291</v>
      </c>
      <c r="T100" s="250">
        <v>151225</v>
      </c>
      <c r="V100" s="250">
        <v>12404</v>
      </c>
      <c r="W100" s="250">
        <v>1768225.65</v>
      </c>
      <c r="X100" s="73">
        <v>22950.31</v>
      </c>
      <c r="AD100" s="90">
        <v>57300</v>
      </c>
      <c r="AG100" s="90">
        <v>212233.68</v>
      </c>
      <c r="AH100" s="90">
        <v>29969.07</v>
      </c>
      <c r="AL100" s="72">
        <f t="shared" si="7"/>
        <v>139137.38</v>
      </c>
      <c r="AM100" s="50">
        <f t="shared" si="8"/>
        <v>364291</v>
      </c>
      <c r="AN100" s="51">
        <f t="shared" si="9"/>
        <v>-225153.62</v>
      </c>
      <c r="AO100" s="48">
        <f t="shared" si="10"/>
        <v>22950.31</v>
      </c>
      <c r="AP100" s="47">
        <f t="shared" si="11"/>
        <v>299502.75</v>
      </c>
      <c r="AQ100" s="56">
        <f t="shared" si="12"/>
        <v>-276552.44</v>
      </c>
    </row>
    <row r="101" spans="1:43" ht="15" thickBot="1" x14ac:dyDescent="0.25">
      <c r="A101" s="38" t="s">
        <v>395</v>
      </c>
      <c r="B101" s="38" t="s">
        <v>396</v>
      </c>
      <c r="C101" s="63">
        <v>4457</v>
      </c>
      <c r="D101" s="64" t="s">
        <v>780</v>
      </c>
      <c r="E101" s="250" t="s">
        <v>2924</v>
      </c>
      <c r="F101" s="89">
        <v>176345.43</v>
      </c>
      <c r="H101" s="89">
        <v>42492.24</v>
      </c>
      <c r="K101" s="250">
        <v>706506.47</v>
      </c>
      <c r="L101" s="250">
        <v>149456.10999999999</v>
      </c>
      <c r="W101" s="250">
        <v>1440650.38</v>
      </c>
      <c r="X101" s="73">
        <v>225154.96</v>
      </c>
      <c r="AB101" s="73">
        <v>349340</v>
      </c>
      <c r="AD101" s="90">
        <v>466814</v>
      </c>
      <c r="AG101" s="90">
        <v>88401.06</v>
      </c>
      <c r="AH101" s="90">
        <v>28245.38</v>
      </c>
      <c r="AL101" s="72">
        <f t="shared" si="7"/>
        <v>218837.66999999998</v>
      </c>
      <c r="AM101" s="50">
        <f t="shared" si="8"/>
        <v>0</v>
      </c>
      <c r="AN101" s="51">
        <f t="shared" si="9"/>
        <v>218837.66999999998</v>
      </c>
      <c r="AO101" s="48">
        <f t="shared" si="10"/>
        <v>574494.96</v>
      </c>
      <c r="AP101" s="47">
        <f t="shared" si="11"/>
        <v>583460.44000000006</v>
      </c>
      <c r="AQ101" s="56">
        <f t="shared" si="12"/>
        <v>-8965.4800000000978</v>
      </c>
    </row>
    <row r="102" spans="1:43" ht="15" thickBot="1" x14ac:dyDescent="0.25">
      <c r="A102" s="38" t="s">
        <v>399</v>
      </c>
      <c r="B102" s="38" t="s">
        <v>400</v>
      </c>
      <c r="C102" s="63">
        <v>2578</v>
      </c>
      <c r="D102" s="64" t="s">
        <v>781</v>
      </c>
      <c r="E102" s="250" t="s">
        <v>2895</v>
      </c>
      <c r="F102" s="89">
        <v>274000.87</v>
      </c>
      <c r="H102" s="89">
        <v>2861.09</v>
      </c>
      <c r="K102" s="250">
        <v>1386276.69</v>
      </c>
      <c r="L102" s="250">
        <v>389064.01</v>
      </c>
      <c r="O102" s="232">
        <v>91000</v>
      </c>
      <c r="P102" s="232">
        <v>27200</v>
      </c>
      <c r="R102" s="232">
        <v>1161.47</v>
      </c>
      <c r="W102" s="250">
        <v>2439714</v>
      </c>
      <c r="X102" s="73">
        <v>7000.5</v>
      </c>
      <c r="AB102" s="73">
        <v>240560</v>
      </c>
      <c r="AD102" s="90">
        <v>249680</v>
      </c>
      <c r="AG102" s="90">
        <v>18730</v>
      </c>
      <c r="AH102" s="90">
        <v>57095.88</v>
      </c>
      <c r="AL102" s="72">
        <f t="shared" si="7"/>
        <v>276861.96000000002</v>
      </c>
      <c r="AM102" s="50">
        <f t="shared" si="8"/>
        <v>119361.47</v>
      </c>
      <c r="AN102" s="51">
        <f t="shared" si="9"/>
        <v>157500.49000000002</v>
      </c>
      <c r="AO102" s="48">
        <f t="shared" si="10"/>
        <v>247560.5</v>
      </c>
      <c r="AP102" s="47">
        <f t="shared" si="11"/>
        <v>325505.88</v>
      </c>
      <c r="AQ102" s="56">
        <f t="shared" si="12"/>
        <v>-77945.38</v>
      </c>
    </row>
    <row r="103" spans="1:43" ht="15" thickBot="1" x14ac:dyDescent="0.25">
      <c r="A103" s="38" t="s">
        <v>399</v>
      </c>
      <c r="B103" s="38" t="s">
        <v>400</v>
      </c>
      <c r="C103" s="63">
        <v>5205</v>
      </c>
      <c r="D103" s="64" t="s">
        <v>782</v>
      </c>
      <c r="E103" s="250" t="s">
        <v>2896</v>
      </c>
      <c r="F103" s="89">
        <v>413218.78</v>
      </c>
      <c r="H103" s="89">
        <v>104364.82</v>
      </c>
      <c r="K103" s="250">
        <v>998637.63</v>
      </c>
      <c r="L103" s="250">
        <v>165847.15</v>
      </c>
      <c r="P103" s="232">
        <v>80242.080000000002</v>
      </c>
      <c r="W103" s="250">
        <v>3137825</v>
      </c>
      <c r="X103" s="73">
        <v>273775.25</v>
      </c>
      <c r="Z103" s="73">
        <v>14.58</v>
      </c>
      <c r="AD103" s="90">
        <v>39010</v>
      </c>
      <c r="AG103" s="90">
        <v>84131.59</v>
      </c>
      <c r="AH103" s="90">
        <v>41971.58</v>
      </c>
      <c r="AL103" s="72">
        <f t="shared" si="7"/>
        <v>517583.60000000003</v>
      </c>
      <c r="AM103" s="50">
        <f t="shared" si="8"/>
        <v>80242.080000000002</v>
      </c>
      <c r="AN103" s="51">
        <f t="shared" si="9"/>
        <v>437341.52</v>
      </c>
      <c r="AO103" s="48">
        <f t="shared" si="10"/>
        <v>273789.83</v>
      </c>
      <c r="AP103" s="47">
        <f t="shared" si="11"/>
        <v>165113.16999999998</v>
      </c>
      <c r="AQ103" s="56">
        <f t="shared" si="12"/>
        <v>108676.66000000003</v>
      </c>
    </row>
    <row r="104" spans="1:43" ht="15" thickBot="1" x14ac:dyDescent="0.25">
      <c r="A104" s="38" t="s">
        <v>399</v>
      </c>
      <c r="B104" s="38" t="s">
        <v>400</v>
      </c>
      <c r="C104" s="63">
        <v>2942</v>
      </c>
      <c r="D104" s="64" t="s">
        <v>783</v>
      </c>
      <c r="E104" s="250" t="s">
        <v>2899</v>
      </c>
      <c r="F104" s="89">
        <v>166727.07999999999</v>
      </c>
      <c r="H104" s="89">
        <v>45060.4</v>
      </c>
      <c r="K104" s="250">
        <v>1227563.18</v>
      </c>
      <c r="L104" s="250">
        <v>342049.44</v>
      </c>
      <c r="P104" s="232">
        <v>38351.040000000001</v>
      </c>
      <c r="R104" s="232">
        <v>4496.88</v>
      </c>
      <c r="W104" s="250">
        <v>1499736.2</v>
      </c>
      <c r="X104" s="73">
        <v>282072.62</v>
      </c>
      <c r="AB104" s="73">
        <v>233200</v>
      </c>
      <c r="AC104" s="73">
        <v>3000</v>
      </c>
      <c r="AD104" s="90">
        <v>288926</v>
      </c>
      <c r="AG104" s="90">
        <v>98993.79</v>
      </c>
      <c r="AH104" s="90">
        <v>26065.66</v>
      </c>
      <c r="AL104" s="72">
        <f t="shared" si="7"/>
        <v>211787.47999999998</v>
      </c>
      <c r="AM104" s="50">
        <f t="shared" si="8"/>
        <v>42847.92</v>
      </c>
      <c r="AN104" s="51">
        <f t="shared" si="9"/>
        <v>168939.56</v>
      </c>
      <c r="AO104" s="48">
        <f t="shared" si="10"/>
        <v>518272.62</v>
      </c>
      <c r="AP104" s="47">
        <f t="shared" si="11"/>
        <v>413985.44999999995</v>
      </c>
      <c r="AQ104" s="56">
        <f t="shared" si="12"/>
        <v>104287.17000000004</v>
      </c>
    </row>
    <row r="105" spans="1:43" ht="15" thickBot="1" x14ac:dyDescent="0.25">
      <c r="A105" s="38" t="s">
        <v>399</v>
      </c>
      <c r="B105" s="38" t="s">
        <v>400</v>
      </c>
      <c r="C105" s="63">
        <v>3193</v>
      </c>
      <c r="D105" s="64" t="s">
        <v>784</v>
      </c>
      <c r="E105" s="250" t="s">
        <v>2900</v>
      </c>
      <c r="F105" s="89">
        <v>232556.83</v>
      </c>
      <c r="H105" s="89">
        <v>38131.68</v>
      </c>
      <c r="K105" s="250">
        <v>712365.15</v>
      </c>
      <c r="L105" s="250">
        <v>285524.14</v>
      </c>
      <c r="P105" s="232">
        <v>34465</v>
      </c>
      <c r="R105" s="232">
        <v>4405.04</v>
      </c>
      <c r="W105" s="250">
        <v>2219622</v>
      </c>
      <c r="X105" s="73">
        <v>18838.64</v>
      </c>
      <c r="AB105" s="73">
        <v>160120</v>
      </c>
      <c r="AC105" s="73">
        <v>3000</v>
      </c>
      <c r="AD105" s="90">
        <v>236950</v>
      </c>
      <c r="AG105" s="90">
        <v>59003.94</v>
      </c>
      <c r="AH105" s="90">
        <v>35136.959999999999</v>
      </c>
      <c r="AL105" s="72">
        <f t="shared" si="7"/>
        <v>270688.51</v>
      </c>
      <c r="AM105" s="50">
        <f t="shared" si="8"/>
        <v>38870.04</v>
      </c>
      <c r="AN105" s="51">
        <f t="shared" si="9"/>
        <v>231818.47</v>
      </c>
      <c r="AO105" s="48">
        <f t="shared" si="10"/>
        <v>181958.64</v>
      </c>
      <c r="AP105" s="47">
        <f t="shared" si="11"/>
        <v>331090.90000000002</v>
      </c>
      <c r="AQ105" s="56">
        <f t="shared" si="12"/>
        <v>-149132.26</v>
      </c>
    </row>
    <row r="106" spans="1:43" ht="15" thickBot="1" x14ac:dyDescent="0.25">
      <c r="A106" s="38" t="s">
        <v>399</v>
      </c>
      <c r="B106" s="38" t="s">
        <v>400</v>
      </c>
      <c r="C106" s="63">
        <v>4152</v>
      </c>
      <c r="D106" s="64" t="s">
        <v>785</v>
      </c>
      <c r="E106" s="250" t="s">
        <v>2902</v>
      </c>
      <c r="F106" s="89">
        <v>242027.2</v>
      </c>
      <c r="H106" s="89">
        <v>30090.69</v>
      </c>
      <c r="K106" s="250">
        <v>874137.91</v>
      </c>
      <c r="L106" s="250">
        <v>250380.46</v>
      </c>
      <c r="P106" s="232">
        <v>34590</v>
      </c>
      <c r="R106" s="232">
        <v>287.18</v>
      </c>
      <c r="T106" s="250">
        <v>2000</v>
      </c>
      <c r="W106" s="250">
        <v>57641</v>
      </c>
      <c r="X106" s="73">
        <v>41426.26</v>
      </c>
      <c r="AB106" s="73">
        <v>132680</v>
      </c>
      <c r="AC106" s="73">
        <v>7000</v>
      </c>
      <c r="AD106" s="90">
        <v>231106</v>
      </c>
      <c r="AG106" s="90">
        <v>59420</v>
      </c>
      <c r="AH106" s="90">
        <v>30142.799999999999</v>
      </c>
      <c r="AL106" s="72">
        <f t="shared" si="7"/>
        <v>272117.89</v>
      </c>
      <c r="AM106" s="50">
        <f t="shared" si="8"/>
        <v>34877.18</v>
      </c>
      <c r="AN106" s="51">
        <f t="shared" si="9"/>
        <v>237240.71000000002</v>
      </c>
      <c r="AO106" s="48">
        <f t="shared" si="10"/>
        <v>181106.26</v>
      </c>
      <c r="AP106" s="47">
        <f t="shared" si="11"/>
        <v>320668.79999999999</v>
      </c>
      <c r="AQ106" s="56">
        <f t="shared" si="12"/>
        <v>-139562.53999999998</v>
      </c>
    </row>
    <row r="107" spans="1:43" ht="15" thickBot="1" x14ac:dyDescent="0.25">
      <c r="A107" s="38" t="s">
        <v>403</v>
      </c>
      <c r="B107" s="38" t="s">
        <v>404</v>
      </c>
      <c r="C107" s="63">
        <v>4559</v>
      </c>
      <c r="D107" s="64" t="s">
        <v>786</v>
      </c>
      <c r="E107" s="250" t="s">
        <v>2904</v>
      </c>
      <c r="F107" s="89">
        <v>939680.61</v>
      </c>
      <c r="H107" s="89">
        <v>53320.7</v>
      </c>
      <c r="K107" s="250">
        <v>959375.17</v>
      </c>
      <c r="L107" s="250">
        <v>101141.81</v>
      </c>
      <c r="R107" s="232">
        <v>153</v>
      </c>
      <c r="W107" s="250">
        <v>4303318.3099999996</v>
      </c>
      <c r="X107" s="73">
        <v>349640.68</v>
      </c>
      <c r="Y107" s="73">
        <v>128000</v>
      </c>
      <c r="AB107" s="73">
        <v>408973</v>
      </c>
      <c r="AD107" s="90">
        <v>476961</v>
      </c>
      <c r="AG107" s="90">
        <v>73575.12</v>
      </c>
      <c r="AH107" s="90">
        <v>19483.7</v>
      </c>
      <c r="AL107" s="72">
        <f t="shared" si="7"/>
        <v>993001.30999999994</v>
      </c>
      <c r="AM107" s="50">
        <f t="shared" si="8"/>
        <v>153</v>
      </c>
      <c r="AN107" s="51">
        <f t="shared" si="9"/>
        <v>992848.30999999994</v>
      </c>
      <c r="AO107" s="48">
        <f t="shared" si="10"/>
        <v>886613.67999999993</v>
      </c>
      <c r="AP107" s="47">
        <f t="shared" si="11"/>
        <v>570019.81999999995</v>
      </c>
      <c r="AQ107" s="56">
        <f t="shared" si="12"/>
        <v>316593.86</v>
      </c>
    </row>
    <row r="108" spans="1:43" ht="15" thickBot="1" x14ac:dyDescent="0.25">
      <c r="A108" s="38" t="s">
        <v>403</v>
      </c>
      <c r="B108" s="38" t="s">
        <v>404</v>
      </c>
      <c r="C108" s="63">
        <v>1402</v>
      </c>
      <c r="D108" s="64" t="s">
        <v>787</v>
      </c>
      <c r="E108" s="250" t="s">
        <v>2905</v>
      </c>
      <c r="F108" s="89">
        <v>256191.6</v>
      </c>
      <c r="H108" s="89">
        <v>35343.46</v>
      </c>
      <c r="K108" s="250">
        <v>600905.01</v>
      </c>
      <c r="L108" s="250">
        <v>188383.78</v>
      </c>
      <c r="P108" s="232">
        <v>32440</v>
      </c>
      <c r="R108" s="232">
        <v>156</v>
      </c>
      <c r="W108" s="250">
        <v>2346487</v>
      </c>
      <c r="X108" s="73">
        <v>70056.75</v>
      </c>
      <c r="AB108" s="73">
        <v>252675.6</v>
      </c>
      <c r="AD108" s="90">
        <v>296675.59999999998</v>
      </c>
      <c r="AG108" s="90">
        <v>65604.13</v>
      </c>
      <c r="AH108" s="90">
        <v>32948.15</v>
      </c>
      <c r="AL108" s="72">
        <f t="shared" si="7"/>
        <v>291535.06</v>
      </c>
      <c r="AM108" s="50">
        <f t="shared" si="8"/>
        <v>32596</v>
      </c>
      <c r="AN108" s="51">
        <f t="shared" si="9"/>
        <v>258939.06</v>
      </c>
      <c r="AO108" s="48">
        <f t="shared" si="10"/>
        <v>322732.34999999998</v>
      </c>
      <c r="AP108" s="47">
        <f t="shared" si="11"/>
        <v>395227.88</v>
      </c>
      <c r="AQ108" s="56">
        <f t="shared" si="12"/>
        <v>-72495.530000000028</v>
      </c>
    </row>
    <row r="109" spans="1:43" ht="15" thickBot="1" x14ac:dyDescent="0.25">
      <c r="A109" s="38" t="s">
        <v>403</v>
      </c>
      <c r="B109" s="38" t="s">
        <v>404</v>
      </c>
      <c r="C109" s="63">
        <v>4041</v>
      </c>
      <c r="D109" s="64" t="s">
        <v>788</v>
      </c>
      <c r="E109" s="250" t="s">
        <v>2906</v>
      </c>
      <c r="F109" s="89">
        <v>624763.02</v>
      </c>
      <c r="H109" s="89">
        <v>89546.73</v>
      </c>
      <c r="K109" s="250">
        <v>930340.73</v>
      </c>
      <c r="L109" s="250">
        <v>236721.66</v>
      </c>
      <c r="O109" s="232">
        <v>0</v>
      </c>
      <c r="P109" s="232">
        <v>46767.32</v>
      </c>
      <c r="R109" s="232">
        <v>449.06</v>
      </c>
      <c r="W109" s="250">
        <v>2125037.4300000002</v>
      </c>
      <c r="X109" s="73">
        <v>210212.12</v>
      </c>
      <c r="AB109" s="73">
        <v>255467</v>
      </c>
      <c r="AD109" s="90">
        <v>340813</v>
      </c>
      <c r="AG109" s="90">
        <v>258282.71</v>
      </c>
      <c r="AH109" s="90">
        <v>31639.8</v>
      </c>
      <c r="AL109" s="72">
        <f t="shared" si="7"/>
        <v>714309.75</v>
      </c>
      <c r="AM109" s="50">
        <f t="shared" si="8"/>
        <v>47216.38</v>
      </c>
      <c r="AN109" s="51">
        <f t="shared" si="9"/>
        <v>667093.37</v>
      </c>
      <c r="AO109" s="48">
        <f t="shared" si="10"/>
        <v>465679.12</v>
      </c>
      <c r="AP109" s="47">
        <f t="shared" si="11"/>
        <v>630735.51</v>
      </c>
      <c r="AQ109" s="56">
        <f t="shared" si="12"/>
        <v>-165056.39000000001</v>
      </c>
    </row>
    <row r="110" spans="1:43" ht="15" thickBot="1" x14ac:dyDescent="0.25">
      <c r="A110" s="38" t="s">
        <v>403</v>
      </c>
      <c r="B110" s="38" t="s">
        <v>404</v>
      </c>
      <c r="C110" s="63">
        <v>3664</v>
      </c>
      <c r="D110" s="64" t="s">
        <v>789</v>
      </c>
      <c r="E110" s="250" t="s">
        <v>2907</v>
      </c>
      <c r="F110" s="89">
        <v>672373.35</v>
      </c>
      <c r="H110" s="89">
        <v>56682.1</v>
      </c>
      <c r="K110" s="250">
        <v>3072671.75</v>
      </c>
      <c r="L110" s="250">
        <v>148025.51999999999</v>
      </c>
      <c r="P110" s="232">
        <v>17029.310000000001</v>
      </c>
      <c r="R110" s="232">
        <v>160</v>
      </c>
      <c r="W110" s="250">
        <v>1196485.3400000001</v>
      </c>
      <c r="X110" s="73">
        <v>278206.87</v>
      </c>
      <c r="AB110" s="73">
        <v>181335</v>
      </c>
      <c r="AD110" s="90">
        <v>292393</v>
      </c>
      <c r="AG110" s="90">
        <v>59847.39</v>
      </c>
      <c r="AH110" s="90">
        <v>40297.58</v>
      </c>
      <c r="AK110" s="90">
        <v>500</v>
      </c>
      <c r="AL110" s="72">
        <f t="shared" si="7"/>
        <v>729055.45</v>
      </c>
      <c r="AM110" s="50">
        <f t="shared" si="8"/>
        <v>17189.310000000001</v>
      </c>
      <c r="AN110" s="51">
        <f t="shared" si="9"/>
        <v>711866.1399999999</v>
      </c>
      <c r="AO110" s="48">
        <f t="shared" si="10"/>
        <v>459541.87</v>
      </c>
      <c r="AP110" s="47">
        <f t="shared" si="11"/>
        <v>393037.97000000003</v>
      </c>
      <c r="AQ110" s="56">
        <f t="shared" si="12"/>
        <v>66503.899999999965</v>
      </c>
    </row>
    <row r="111" spans="1:43" ht="15" thickBot="1" x14ac:dyDescent="0.25">
      <c r="A111" s="38" t="s">
        <v>403</v>
      </c>
      <c r="B111" s="38" t="s">
        <v>404</v>
      </c>
      <c r="C111" s="63">
        <v>1748</v>
      </c>
      <c r="D111" s="64" t="s">
        <v>790</v>
      </c>
      <c r="E111" s="250" t="s">
        <v>2925</v>
      </c>
      <c r="F111" s="89">
        <v>311720.27</v>
      </c>
      <c r="H111" s="89">
        <v>3664.31</v>
      </c>
      <c r="K111" s="250">
        <v>482868.01</v>
      </c>
      <c r="L111" s="250">
        <v>200204.15</v>
      </c>
      <c r="P111" s="232">
        <v>24067.02</v>
      </c>
      <c r="R111" s="232">
        <v>156</v>
      </c>
      <c r="W111" s="250">
        <v>1169693.49</v>
      </c>
      <c r="X111" s="73">
        <v>46686.41</v>
      </c>
      <c r="AB111" s="73">
        <v>160612</v>
      </c>
      <c r="AD111" s="90">
        <v>207732</v>
      </c>
      <c r="AG111" s="90">
        <v>40563.54</v>
      </c>
      <c r="AH111" s="90">
        <v>32333.66</v>
      </c>
      <c r="AL111" s="72">
        <f t="shared" si="7"/>
        <v>315384.58</v>
      </c>
      <c r="AM111" s="50">
        <f t="shared" si="8"/>
        <v>24223.02</v>
      </c>
      <c r="AN111" s="51">
        <f t="shared" si="9"/>
        <v>291161.56</v>
      </c>
      <c r="AO111" s="48">
        <f t="shared" si="10"/>
        <v>207298.41</v>
      </c>
      <c r="AP111" s="47">
        <f t="shared" si="11"/>
        <v>280629.2</v>
      </c>
      <c r="AQ111" s="56">
        <f t="shared" si="12"/>
        <v>-73330.790000000008</v>
      </c>
    </row>
    <row r="112" spans="1:43" ht="15" thickBot="1" x14ac:dyDescent="0.25">
      <c r="A112" s="38" t="s">
        <v>407</v>
      </c>
      <c r="B112" s="38" t="s">
        <v>408</v>
      </c>
      <c r="C112" s="63">
        <v>5082</v>
      </c>
      <c r="D112" s="64" t="s">
        <v>791</v>
      </c>
      <c r="E112" s="250" t="s">
        <v>2908</v>
      </c>
      <c r="F112" s="89">
        <v>1051187.98</v>
      </c>
      <c r="G112" s="89">
        <v>23900</v>
      </c>
      <c r="H112" s="89">
        <v>93986.99</v>
      </c>
      <c r="K112" s="250">
        <v>1246301.3999999999</v>
      </c>
      <c r="L112" s="250">
        <v>215638.18</v>
      </c>
      <c r="O112" s="232">
        <v>0</v>
      </c>
      <c r="P112" s="232">
        <v>25395</v>
      </c>
      <c r="Q112" s="232">
        <v>170000</v>
      </c>
      <c r="R112" s="232">
        <v>510.09</v>
      </c>
      <c r="W112" s="250">
        <v>620039.24</v>
      </c>
      <c r="X112" s="73">
        <v>157550.18</v>
      </c>
      <c r="AA112" s="73">
        <v>630</v>
      </c>
      <c r="AB112" s="73">
        <v>175058.8</v>
      </c>
      <c r="AC112" s="73">
        <v>108300</v>
      </c>
      <c r="AD112" s="90">
        <v>240860.16</v>
      </c>
      <c r="AG112" s="90">
        <v>267618.73</v>
      </c>
      <c r="AH112" s="90">
        <v>48078.720000000001</v>
      </c>
      <c r="AL112" s="72">
        <f t="shared" si="7"/>
        <v>1169074.97</v>
      </c>
      <c r="AM112" s="50">
        <f t="shared" si="8"/>
        <v>195905.09</v>
      </c>
      <c r="AN112" s="51">
        <f t="shared" si="9"/>
        <v>973169.88</v>
      </c>
      <c r="AO112" s="48">
        <f t="shared" si="10"/>
        <v>441538.98</v>
      </c>
      <c r="AP112" s="47">
        <f t="shared" si="11"/>
        <v>556557.61</v>
      </c>
      <c r="AQ112" s="56">
        <f t="shared" si="12"/>
        <v>-115018.63</v>
      </c>
    </row>
    <row r="113" spans="1:43" ht="15" thickBot="1" x14ac:dyDescent="0.25">
      <c r="A113" s="38" t="s">
        <v>407</v>
      </c>
      <c r="B113" s="38" t="s">
        <v>408</v>
      </c>
      <c r="C113" s="63">
        <v>5235</v>
      </c>
      <c r="D113" s="64" t="s">
        <v>792</v>
      </c>
      <c r="E113" s="250" t="s">
        <v>2909</v>
      </c>
      <c r="F113" s="89">
        <v>952981.75</v>
      </c>
      <c r="G113" s="89">
        <v>21900</v>
      </c>
      <c r="H113" s="89">
        <v>48257.78</v>
      </c>
      <c r="K113" s="250">
        <v>1078280.8999999999</v>
      </c>
      <c r="L113" s="250">
        <v>86995.18</v>
      </c>
      <c r="O113" s="232">
        <v>3000</v>
      </c>
      <c r="P113" s="232">
        <v>90887</v>
      </c>
      <c r="Q113" s="232">
        <v>112880</v>
      </c>
      <c r="R113" s="232">
        <v>20.7</v>
      </c>
      <c r="W113" s="250">
        <v>3271774.09</v>
      </c>
      <c r="X113" s="73">
        <v>270684.71999999997</v>
      </c>
      <c r="AA113" s="73">
        <v>860</v>
      </c>
      <c r="AB113" s="73">
        <v>305839.59999999998</v>
      </c>
      <c r="AD113" s="90">
        <v>454466.6</v>
      </c>
      <c r="AG113" s="90">
        <v>396649.66</v>
      </c>
      <c r="AH113" s="90">
        <v>43589.2</v>
      </c>
      <c r="AL113" s="72">
        <f t="shared" si="7"/>
        <v>1023139.53</v>
      </c>
      <c r="AM113" s="50">
        <f t="shared" si="8"/>
        <v>206787.7</v>
      </c>
      <c r="AN113" s="51">
        <f t="shared" si="9"/>
        <v>816351.83000000007</v>
      </c>
      <c r="AO113" s="48">
        <f t="shared" si="10"/>
        <v>577384.31999999995</v>
      </c>
      <c r="AP113" s="47">
        <f t="shared" si="11"/>
        <v>894705.46</v>
      </c>
      <c r="AQ113" s="56">
        <f t="shared" si="12"/>
        <v>-317321.14</v>
      </c>
    </row>
    <row r="114" spans="1:43" ht="15" thickBot="1" x14ac:dyDescent="0.25">
      <c r="A114" s="38" t="s">
        <v>407</v>
      </c>
      <c r="B114" s="38" t="s">
        <v>408</v>
      </c>
      <c r="C114" s="63">
        <v>2707</v>
      </c>
      <c r="D114" s="64" t="s">
        <v>793</v>
      </c>
      <c r="E114" s="250" t="s">
        <v>2910</v>
      </c>
      <c r="F114" s="89">
        <v>570972.80000000005</v>
      </c>
      <c r="G114" s="89">
        <v>10200</v>
      </c>
      <c r="H114" s="89">
        <v>31919</v>
      </c>
      <c r="K114" s="250">
        <v>791868.02</v>
      </c>
      <c r="L114" s="250">
        <v>-7930.9</v>
      </c>
      <c r="R114" s="232">
        <v>3</v>
      </c>
      <c r="W114" s="250">
        <v>1131001.29</v>
      </c>
      <c r="X114" s="73">
        <v>99724.97</v>
      </c>
      <c r="AA114" s="73">
        <v>830</v>
      </c>
      <c r="AB114" s="73">
        <v>141940</v>
      </c>
      <c r="AD114" s="90">
        <v>181090</v>
      </c>
      <c r="AG114" s="90">
        <v>81169.61</v>
      </c>
      <c r="AH114" s="90">
        <v>12196.56</v>
      </c>
      <c r="AL114" s="72">
        <f t="shared" si="7"/>
        <v>613091.80000000005</v>
      </c>
      <c r="AM114" s="50">
        <f t="shared" si="8"/>
        <v>3</v>
      </c>
      <c r="AN114" s="51">
        <f t="shared" si="9"/>
        <v>613088.80000000005</v>
      </c>
      <c r="AO114" s="48">
        <f t="shared" si="10"/>
        <v>242494.97</v>
      </c>
      <c r="AP114" s="47">
        <f t="shared" si="11"/>
        <v>274456.17</v>
      </c>
      <c r="AQ114" s="56">
        <f t="shared" si="12"/>
        <v>-31961.199999999983</v>
      </c>
    </row>
    <row r="115" spans="1:43" ht="15" thickBot="1" x14ac:dyDescent="0.25">
      <c r="A115" s="38" t="s">
        <v>407</v>
      </c>
      <c r="B115" s="38" t="s">
        <v>408</v>
      </c>
      <c r="C115" s="63">
        <v>4472</v>
      </c>
      <c r="D115" s="64" t="s">
        <v>794</v>
      </c>
      <c r="E115" s="250" t="s">
        <v>2911</v>
      </c>
      <c r="F115" s="89">
        <v>416736.04</v>
      </c>
      <c r="G115" s="89">
        <v>22900</v>
      </c>
      <c r="H115" s="89">
        <v>57180.68</v>
      </c>
      <c r="K115" s="250">
        <v>876020.27</v>
      </c>
      <c r="L115" s="250">
        <v>410865.86</v>
      </c>
      <c r="R115" s="232">
        <v>0</v>
      </c>
      <c r="W115" s="250">
        <v>1731639.01</v>
      </c>
      <c r="X115" s="73">
        <v>174967.64</v>
      </c>
      <c r="AA115" s="73">
        <v>1140</v>
      </c>
      <c r="AB115" s="73">
        <v>311800</v>
      </c>
      <c r="AD115" s="90">
        <v>432461</v>
      </c>
      <c r="AG115" s="90">
        <v>129714.91</v>
      </c>
      <c r="AH115" s="90">
        <v>44883.67</v>
      </c>
      <c r="AL115" s="72">
        <f t="shared" si="7"/>
        <v>496816.72</v>
      </c>
      <c r="AM115" s="50">
        <f t="shared" si="8"/>
        <v>0</v>
      </c>
      <c r="AN115" s="51">
        <f t="shared" si="9"/>
        <v>496816.72</v>
      </c>
      <c r="AO115" s="48">
        <f t="shared" si="10"/>
        <v>487907.64</v>
      </c>
      <c r="AP115" s="47">
        <f t="shared" si="11"/>
        <v>607059.58000000007</v>
      </c>
      <c r="AQ115" s="56">
        <f t="shared" si="12"/>
        <v>-119151.94000000006</v>
      </c>
    </row>
    <row r="116" spans="1:43" ht="15" thickBot="1" x14ac:dyDescent="0.25">
      <c r="A116" s="38" t="s">
        <v>407</v>
      </c>
      <c r="B116" s="38" t="s">
        <v>408</v>
      </c>
      <c r="C116" s="63">
        <v>1392</v>
      </c>
      <c r="D116" s="64" t="s">
        <v>795</v>
      </c>
      <c r="E116" s="250" t="s">
        <v>2912</v>
      </c>
      <c r="F116" s="89">
        <v>224131.39</v>
      </c>
      <c r="H116" s="89">
        <v>33219.550000000003</v>
      </c>
      <c r="K116" s="250">
        <v>563933.21</v>
      </c>
      <c r="L116" s="250">
        <v>234818.3</v>
      </c>
      <c r="O116" s="232">
        <v>0</v>
      </c>
      <c r="W116" s="250">
        <v>2353915.73</v>
      </c>
      <c r="X116" s="73">
        <v>42412.26</v>
      </c>
      <c r="AB116" s="73">
        <v>65930</v>
      </c>
      <c r="AD116" s="90">
        <v>83530</v>
      </c>
      <c r="AG116" s="90">
        <v>87055.01</v>
      </c>
      <c r="AH116" s="90">
        <v>31508.54</v>
      </c>
      <c r="AL116" s="72">
        <f t="shared" si="7"/>
        <v>257350.94</v>
      </c>
      <c r="AM116" s="50">
        <f t="shared" si="8"/>
        <v>0</v>
      </c>
      <c r="AN116" s="51">
        <f t="shared" si="9"/>
        <v>257350.94</v>
      </c>
      <c r="AO116" s="48">
        <f t="shared" si="10"/>
        <v>108342.26000000001</v>
      </c>
      <c r="AP116" s="47">
        <f t="shared" si="11"/>
        <v>202093.55000000002</v>
      </c>
      <c r="AQ116" s="56">
        <f t="shared" si="12"/>
        <v>-93751.290000000008</v>
      </c>
    </row>
    <row r="117" spans="1:43" ht="15" thickBot="1" x14ac:dyDescent="0.25">
      <c r="A117" s="38" t="s">
        <v>407</v>
      </c>
      <c r="B117" s="38" t="s">
        <v>408</v>
      </c>
      <c r="C117" s="63">
        <v>4729</v>
      </c>
      <c r="D117" s="64" t="s">
        <v>796</v>
      </c>
      <c r="E117" s="250" t="s">
        <v>2913</v>
      </c>
      <c r="F117" s="89">
        <v>669851.43000000005</v>
      </c>
      <c r="G117" s="89">
        <v>48800</v>
      </c>
      <c r="H117" s="89">
        <v>77474.58</v>
      </c>
      <c r="K117" s="250">
        <v>2338902.48</v>
      </c>
      <c r="L117" s="250">
        <v>439555.69</v>
      </c>
      <c r="O117" s="232">
        <v>0</v>
      </c>
      <c r="Q117" s="232">
        <v>110000</v>
      </c>
      <c r="R117" s="232">
        <v>317.66000000000003</v>
      </c>
      <c r="W117" s="250">
        <v>1221990.08</v>
      </c>
      <c r="X117" s="73">
        <v>195362.34</v>
      </c>
      <c r="AA117" s="73">
        <v>1280</v>
      </c>
      <c r="AB117" s="73">
        <v>309400</v>
      </c>
      <c r="AD117" s="90">
        <v>460320</v>
      </c>
      <c r="AE117" s="90">
        <v>500</v>
      </c>
      <c r="AF117" s="90">
        <v>1728</v>
      </c>
      <c r="AG117" s="90">
        <v>290786.27</v>
      </c>
      <c r="AH117" s="90">
        <v>23386.98</v>
      </c>
      <c r="AL117" s="72">
        <f t="shared" si="7"/>
        <v>796126.01</v>
      </c>
      <c r="AM117" s="50">
        <f t="shared" si="8"/>
        <v>110317.66</v>
      </c>
      <c r="AN117" s="51">
        <f t="shared" si="9"/>
        <v>685808.35</v>
      </c>
      <c r="AO117" s="48">
        <f t="shared" si="10"/>
        <v>506042.33999999997</v>
      </c>
      <c r="AP117" s="47">
        <f t="shared" si="11"/>
        <v>776721.25</v>
      </c>
      <c r="AQ117" s="56">
        <f t="shared" si="12"/>
        <v>-270678.91000000003</v>
      </c>
    </row>
    <row r="118" spans="1:43" ht="15" thickBot="1" x14ac:dyDescent="0.25">
      <c r="A118" s="38" t="s">
        <v>411</v>
      </c>
      <c r="B118" s="38" t="s">
        <v>412</v>
      </c>
      <c r="C118" s="63">
        <v>3571</v>
      </c>
      <c r="D118" s="64" t="s">
        <v>797</v>
      </c>
      <c r="E118" s="250" t="s">
        <v>2914</v>
      </c>
      <c r="F118" s="89">
        <v>550712.97</v>
      </c>
      <c r="H118" s="89">
        <v>120522.1</v>
      </c>
      <c r="K118" s="250">
        <v>889966.31</v>
      </c>
      <c r="L118" s="250">
        <v>70302.78</v>
      </c>
      <c r="O118" s="232">
        <v>0</v>
      </c>
      <c r="P118" s="232">
        <v>31911.23</v>
      </c>
      <c r="Q118" s="232">
        <v>64518</v>
      </c>
      <c r="R118" s="232">
        <v>5671</v>
      </c>
      <c r="V118" s="250">
        <v>900</v>
      </c>
      <c r="W118" s="250">
        <v>1488507.55</v>
      </c>
      <c r="X118" s="73">
        <v>17068.080000000002</v>
      </c>
      <c r="AB118" s="73">
        <v>198730</v>
      </c>
      <c r="AD118" s="90">
        <v>262608</v>
      </c>
      <c r="AG118" s="90">
        <v>50303.37</v>
      </c>
      <c r="AH118" s="90">
        <v>26489.040000000001</v>
      </c>
      <c r="AL118" s="72">
        <f t="shared" si="7"/>
        <v>671235.07</v>
      </c>
      <c r="AM118" s="50">
        <f t="shared" si="8"/>
        <v>102100.23</v>
      </c>
      <c r="AN118" s="51">
        <f t="shared" si="9"/>
        <v>569134.84</v>
      </c>
      <c r="AO118" s="48">
        <f t="shared" si="10"/>
        <v>215798.08000000002</v>
      </c>
      <c r="AP118" s="47">
        <f t="shared" si="11"/>
        <v>339400.41</v>
      </c>
      <c r="AQ118" s="56">
        <f t="shared" si="12"/>
        <v>-123602.32999999996</v>
      </c>
    </row>
    <row r="119" spans="1:43" ht="15" thickBot="1" x14ac:dyDescent="0.25">
      <c r="A119" s="38" t="s">
        <v>411</v>
      </c>
      <c r="B119" s="38" t="s">
        <v>412</v>
      </c>
      <c r="C119" s="63">
        <v>3383</v>
      </c>
      <c r="D119" s="64" t="s">
        <v>798</v>
      </c>
      <c r="E119" s="250" t="s">
        <v>2915</v>
      </c>
      <c r="F119" s="89">
        <v>813345.02</v>
      </c>
      <c r="H119" s="89">
        <v>89612.74</v>
      </c>
      <c r="K119" s="250">
        <v>621343.05000000005</v>
      </c>
      <c r="L119" s="250">
        <v>134092.35999999999</v>
      </c>
      <c r="P119" s="232">
        <v>6600</v>
      </c>
      <c r="R119" s="232">
        <v>0</v>
      </c>
      <c r="V119" s="250">
        <v>45948.51</v>
      </c>
      <c r="W119" s="250">
        <v>1247302.3600000001</v>
      </c>
      <c r="X119" s="73">
        <v>12330.48</v>
      </c>
      <c r="AB119" s="73">
        <v>160818</v>
      </c>
      <c r="AD119" s="90">
        <v>216278</v>
      </c>
      <c r="AG119" s="90">
        <v>62076.160000000003</v>
      </c>
      <c r="AH119" s="90">
        <v>18263.54</v>
      </c>
      <c r="AL119" s="72">
        <f t="shared" si="7"/>
        <v>902957.76</v>
      </c>
      <c r="AM119" s="50">
        <f t="shared" si="8"/>
        <v>6600</v>
      </c>
      <c r="AN119" s="51">
        <f t="shared" si="9"/>
        <v>896357.76</v>
      </c>
      <c r="AO119" s="48">
        <f t="shared" si="10"/>
        <v>173148.48</v>
      </c>
      <c r="AP119" s="47">
        <f t="shared" si="11"/>
        <v>296617.7</v>
      </c>
      <c r="AQ119" s="56">
        <f t="shared" si="12"/>
        <v>-123469.22</v>
      </c>
    </row>
    <row r="120" spans="1:43" ht="15" thickBot="1" x14ac:dyDescent="0.25">
      <c r="A120" s="38" t="s">
        <v>411</v>
      </c>
      <c r="B120" s="38" t="s">
        <v>412</v>
      </c>
      <c r="C120" s="63">
        <v>3666</v>
      </c>
      <c r="D120" s="64" t="s">
        <v>799</v>
      </c>
      <c r="E120" s="250" t="s">
        <v>2916</v>
      </c>
      <c r="F120" s="89">
        <v>581284.51</v>
      </c>
      <c r="H120" s="89">
        <v>26731.69</v>
      </c>
      <c r="K120" s="250">
        <v>541399.9</v>
      </c>
      <c r="L120" s="250">
        <v>106195.1</v>
      </c>
      <c r="P120" s="232">
        <v>31903.38</v>
      </c>
      <c r="R120" s="232">
        <v>6340.4</v>
      </c>
      <c r="V120" s="250">
        <v>7789.09</v>
      </c>
      <c r="W120" s="250">
        <v>1693308.65</v>
      </c>
      <c r="X120" s="73">
        <v>14306.74</v>
      </c>
      <c r="AB120" s="73">
        <v>125545</v>
      </c>
      <c r="AD120" s="90">
        <v>188169</v>
      </c>
      <c r="AF120" s="90">
        <v>1008</v>
      </c>
      <c r="AG120" s="90">
        <v>63711.42</v>
      </c>
      <c r="AH120" s="90">
        <v>15682.67</v>
      </c>
      <c r="AL120" s="72">
        <f t="shared" si="7"/>
        <v>608016.19999999995</v>
      </c>
      <c r="AM120" s="50">
        <f t="shared" si="8"/>
        <v>38243.78</v>
      </c>
      <c r="AN120" s="51">
        <f t="shared" si="9"/>
        <v>569772.41999999993</v>
      </c>
      <c r="AO120" s="48">
        <f t="shared" si="10"/>
        <v>139851.74</v>
      </c>
      <c r="AP120" s="47">
        <f t="shared" si="11"/>
        <v>268571.08999999997</v>
      </c>
      <c r="AQ120" s="56">
        <f t="shared" si="12"/>
        <v>-128719.34999999998</v>
      </c>
    </row>
    <row r="121" spans="1:43" ht="15" thickBot="1" x14ac:dyDescent="0.25">
      <c r="A121" s="38" t="s">
        <v>411</v>
      </c>
      <c r="B121" s="38" t="s">
        <v>412</v>
      </c>
      <c r="C121" s="63">
        <v>4139</v>
      </c>
      <c r="D121" s="64" t="s">
        <v>800</v>
      </c>
      <c r="E121" s="250" t="s">
        <v>2917</v>
      </c>
      <c r="F121" s="89">
        <v>548133.94999999995</v>
      </c>
      <c r="G121" s="89">
        <v>20000</v>
      </c>
      <c r="H121" s="89">
        <v>195334.9</v>
      </c>
      <c r="K121" s="250">
        <v>912087.9</v>
      </c>
      <c r="L121" s="250">
        <v>287762.32</v>
      </c>
      <c r="O121" s="232">
        <v>0</v>
      </c>
      <c r="P121" s="232">
        <v>112343.52</v>
      </c>
      <c r="Q121" s="232">
        <v>51444</v>
      </c>
      <c r="R121" s="232">
        <v>0</v>
      </c>
      <c r="V121" s="250">
        <v>28000</v>
      </c>
      <c r="X121" s="73">
        <v>14060.13</v>
      </c>
      <c r="AB121" s="73">
        <v>324882</v>
      </c>
      <c r="AD121" s="90">
        <v>432072</v>
      </c>
      <c r="AG121" s="90">
        <v>78584.62</v>
      </c>
      <c r="AH121" s="90">
        <v>40153.18</v>
      </c>
      <c r="AL121" s="72">
        <f t="shared" si="7"/>
        <v>763468.85</v>
      </c>
      <c r="AM121" s="50">
        <f t="shared" si="8"/>
        <v>163787.52000000002</v>
      </c>
      <c r="AN121" s="51">
        <f t="shared" si="9"/>
        <v>599681.32999999996</v>
      </c>
      <c r="AO121" s="48">
        <f t="shared" si="10"/>
        <v>338942.13</v>
      </c>
      <c r="AP121" s="47">
        <f t="shared" si="11"/>
        <v>550809.80000000005</v>
      </c>
      <c r="AQ121" s="56">
        <f t="shared" si="12"/>
        <v>-211867.67000000004</v>
      </c>
    </row>
    <row r="122" spans="1:43" ht="15" thickBot="1" x14ac:dyDescent="0.25">
      <c r="A122" s="38" t="s">
        <v>411</v>
      </c>
      <c r="B122" s="38" t="s">
        <v>412</v>
      </c>
      <c r="C122" s="63">
        <v>1457</v>
      </c>
      <c r="D122" s="64" t="s">
        <v>801</v>
      </c>
      <c r="E122" s="250" t="s">
        <v>2918</v>
      </c>
      <c r="F122" s="89">
        <v>182114.79</v>
      </c>
      <c r="H122" s="89">
        <v>124865.26</v>
      </c>
      <c r="K122" s="250">
        <v>313824.64000000001</v>
      </c>
      <c r="L122" s="250">
        <v>23846.89</v>
      </c>
      <c r="P122" s="232">
        <v>19265.07</v>
      </c>
      <c r="Q122" s="232">
        <v>53400</v>
      </c>
      <c r="R122" s="232">
        <v>2449</v>
      </c>
      <c r="V122" s="250">
        <v>24381.4</v>
      </c>
      <c r="W122" s="250">
        <v>345503.07</v>
      </c>
      <c r="X122" s="73">
        <v>12527.71</v>
      </c>
      <c r="AB122" s="73">
        <v>160680</v>
      </c>
      <c r="AD122" s="90">
        <v>263585</v>
      </c>
      <c r="AG122" s="90">
        <v>53937.22</v>
      </c>
      <c r="AH122" s="90">
        <v>9755.93</v>
      </c>
      <c r="AL122" s="72">
        <f t="shared" si="7"/>
        <v>306980.05</v>
      </c>
      <c r="AM122" s="50">
        <f t="shared" si="8"/>
        <v>75114.070000000007</v>
      </c>
      <c r="AN122" s="51">
        <f t="shared" si="9"/>
        <v>231865.97999999998</v>
      </c>
      <c r="AO122" s="48">
        <f t="shared" si="10"/>
        <v>173207.71</v>
      </c>
      <c r="AP122" s="47">
        <f t="shared" si="11"/>
        <v>327278.14999999997</v>
      </c>
      <c r="AQ122" s="56">
        <f t="shared" si="12"/>
        <v>-154070.43999999997</v>
      </c>
    </row>
    <row r="123" spans="1:43" ht="15" thickBot="1" x14ac:dyDescent="0.25">
      <c r="A123" s="38" t="s">
        <v>411</v>
      </c>
      <c r="B123" s="38" t="s">
        <v>412</v>
      </c>
      <c r="C123" s="63">
        <v>2356</v>
      </c>
      <c r="D123" s="64" t="s">
        <v>802</v>
      </c>
      <c r="E123" s="250" t="s">
        <v>2926</v>
      </c>
      <c r="F123" s="89">
        <v>380118.75</v>
      </c>
      <c r="H123" s="89">
        <v>82991.070000000007</v>
      </c>
      <c r="K123" s="250">
        <v>488648.25</v>
      </c>
      <c r="L123" s="250">
        <v>75739.11</v>
      </c>
      <c r="P123" s="232">
        <v>12765.28</v>
      </c>
      <c r="R123" s="232">
        <v>0</v>
      </c>
      <c r="W123" s="250">
        <v>2439641.09</v>
      </c>
      <c r="X123" s="73">
        <v>20925.330000000002</v>
      </c>
      <c r="AB123" s="73">
        <v>165260</v>
      </c>
      <c r="AD123" s="90">
        <v>186460</v>
      </c>
      <c r="AG123" s="90">
        <v>58253.15</v>
      </c>
      <c r="AH123" s="90">
        <v>40473.760000000002</v>
      </c>
      <c r="AL123" s="72">
        <f t="shared" si="7"/>
        <v>463109.82</v>
      </c>
      <c r="AM123" s="50">
        <f t="shared" si="8"/>
        <v>12765.28</v>
      </c>
      <c r="AN123" s="51">
        <f t="shared" si="9"/>
        <v>450344.54</v>
      </c>
      <c r="AO123" s="48">
        <f t="shared" si="10"/>
        <v>186185.33000000002</v>
      </c>
      <c r="AP123" s="47">
        <f t="shared" si="11"/>
        <v>285186.90999999997</v>
      </c>
      <c r="AQ123" s="56">
        <f t="shared" si="12"/>
        <v>-99001.579999999958</v>
      </c>
    </row>
    <row r="124" spans="1:43" ht="15" thickBot="1" x14ac:dyDescent="0.25">
      <c r="A124" s="38" t="s">
        <v>411</v>
      </c>
      <c r="B124" s="38" t="s">
        <v>412</v>
      </c>
      <c r="C124" s="63">
        <v>3094</v>
      </c>
      <c r="D124" s="64" t="s">
        <v>803</v>
      </c>
      <c r="E124" s="250" t="s">
        <v>2928</v>
      </c>
      <c r="F124" s="89">
        <v>485240.96</v>
      </c>
      <c r="H124" s="89">
        <v>214111.46</v>
      </c>
      <c r="K124" s="250">
        <v>644571.75</v>
      </c>
      <c r="L124" s="250">
        <v>72605.460000000006</v>
      </c>
      <c r="O124" s="232">
        <v>0</v>
      </c>
      <c r="P124" s="232">
        <v>26500</v>
      </c>
      <c r="Q124" s="232">
        <v>80050</v>
      </c>
      <c r="R124" s="232">
        <v>3868.01</v>
      </c>
      <c r="V124" s="250">
        <v>450</v>
      </c>
      <c r="W124" s="250">
        <v>3028722.67</v>
      </c>
      <c r="X124" s="73">
        <v>26757.87</v>
      </c>
      <c r="AB124" s="73">
        <v>208379.65</v>
      </c>
      <c r="AD124" s="90">
        <v>269985.65000000002</v>
      </c>
      <c r="AG124" s="90">
        <v>54200</v>
      </c>
      <c r="AH124" s="90">
        <v>46830.32</v>
      </c>
      <c r="AL124" s="72">
        <f t="shared" si="7"/>
        <v>699352.42</v>
      </c>
      <c r="AM124" s="50">
        <f t="shared" si="8"/>
        <v>110418.01</v>
      </c>
      <c r="AN124" s="51">
        <f t="shared" si="9"/>
        <v>588934.41</v>
      </c>
      <c r="AO124" s="48">
        <f t="shared" si="10"/>
        <v>235137.52</v>
      </c>
      <c r="AP124" s="47">
        <f t="shared" si="11"/>
        <v>371015.97000000003</v>
      </c>
      <c r="AQ124" s="56">
        <f t="shared" si="12"/>
        <v>-135878.45000000004</v>
      </c>
    </row>
    <row r="125" spans="1:43" ht="15" thickBot="1" x14ac:dyDescent="0.25">
      <c r="A125" s="38" t="s">
        <v>411</v>
      </c>
      <c r="B125" s="38" t="s">
        <v>412</v>
      </c>
      <c r="C125" s="63">
        <v>2499</v>
      </c>
      <c r="D125" s="64" t="s">
        <v>804</v>
      </c>
      <c r="E125" s="250" t="s">
        <v>2930</v>
      </c>
      <c r="F125" s="89">
        <v>155368.04999999999</v>
      </c>
      <c r="G125" s="89">
        <v>25152</v>
      </c>
      <c r="H125" s="89">
        <v>26198.44</v>
      </c>
      <c r="K125" s="250">
        <v>891556.89</v>
      </c>
      <c r="L125" s="250">
        <v>79041.09</v>
      </c>
      <c r="P125" s="232">
        <v>64680.61</v>
      </c>
      <c r="R125" s="232">
        <v>0</v>
      </c>
      <c r="X125" s="73">
        <v>15327.28</v>
      </c>
      <c r="AB125" s="73">
        <v>241597.51</v>
      </c>
      <c r="AD125" s="90">
        <v>320189.51</v>
      </c>
      <c r="AG125" s="90">
        <v>52585.48</v>
      </c>
      <c r="AH125" s="90">
        <v>38696.769999999997</v>
      </c>
      <c r="AL125" s="72">
        <f t="shared" si="7"/>
        <v>206718.49</v>
      </c>
      <c r="AM125" s="50">
        <f t="shared" si="8"/>
        <v>64680.61</v>
      </c>
      <c r="AN125" s="51">
        <f t="shared" si="9"/>
        <v>142037.88</v>
      </c>
      <c r="AO125" s="48">
        <f t="shared" si="10"/>
        <v>256924.79</v>
      </c>
      <c r="AP125" s="47">
        <f t="shared" si="11"/>
        <v>411471.76</v>
      </c>
      <c r="AQ125" s="56">
        <f t="shared" si="12"/>
        <v>-154546.97</v>
      </c>
    </row>
    <row r="126" spans="1:43" ht="15" thickBot="1" x14ac:dyDescent="0.25">
      <c r="A126" s="38" t="s">
        <v>415</v>
      </c>
      <c r="B126" s="38" t="s">
        <v>416</v>
      </c>
      <c r="C126" s="63">
        <v>5132</v>
      </c>
      <c r="D126" s="64" t="s">
        <v>805</v>
      </c>
      <c r="E126" s="250" t="s">
        <v>2897</v>
      </c>
      <c r="F126" s="89">
        <v>432054.3</v>
      </c>
      <c r="G126" s="89">
        <v>12200</v>
      </c>
      <c r="H126" s="89">
        <v>4390.32</v>
      </c>
      <c r="K126" s="250">
        <v>809451.35</v>
      </c>
      <c r="L126" s="250">
        <v>190108.89</v>
      </c>
      <c r="P126" s="232">
        <v>91811.62</v>
      </c>
      <c r="R126" s="232">
        <v>1310</v>
      </c>
      <c r="T126" s="250">
        <v>85640</v>
      </c>
      <c r="V126" s="250">
        <v>-40659.11</v>
      </c>
      <c r="W126" s="250">
        <v>2656385</v>
      </c>
      <c r="X126" s="73">
        <v>95944.51</v>
      </c>
      <c r="AB126" s="73">
        <v>353111</v>
      </c>
      <c r="AD126" s="90">
        <v>492756</v>
      </c>
      <c r="AG126" s="90">
        <v>88247.58</v>
      </c>
      <c r="AH126" s="90">
        <v>38553.01</v>
      </c>
      <c r="AL126" s="72">
        <f t="shared" si="7"/>
        <v>448644.62</v>
      </c>
      <c r="AM126" s="50">
        <f t="shared" si="8"/>
        <v>93121.62</v>
      </c>
      <c r="AN126" s="51">
        <f t="shared" si="9"/>
        <v>355523</v>
      </c>
      <c r="AO126" s="48">
        <f t="shared" si="10"/>
        <v>449055.51</v>
      </c>
      <c r="AP126" s="47">
        <f t="shared" si="11"/>
        <v>619556.59</v>
      </c>
      <c r="AQ126" s="56">
        <f t="shared" si="12"/>
        <v>-170501.07999999996</v>
      </c>
    </row>
    <row r="127" spans="1:43" ht="15" thickBot="1" x14ac:dyDescent="0.25">
      <c r="A127" s="38" t="s">
        <v>415</v>
      </c>
      <c r="B127" s="38" t="s">
        <v>416</v>
      </c>
      <c r="C127" s="63">
        <v>2779</v>
      </c>
      <c r="D127" s="64" t="s">
        <v>806</v>
      </c>
      <c r="E127" s="250" t="s">
        <v>2898</v>
      </c>
      <c r="F127" s="89">
        <v>596610.86</v>
      </c>
      <c r="G127" s="89">
        <v>8800</v>
      </c>
      <c r="H127" s="89">
        <v>12913.12</v>
      </c>
      <c r="K127" s="250">
        <v>243830.3</v>
      </c>
      <c r="L127" s="250">
        <v>195559.18</v>
      </c>
      <c r="P127" s="232">
        <v>51171.29</v>
      </c>
      <c r="R127" s="232">
        <v>0</v>
      </c>
      <c r="V127" s="250">
        <v>-21840.6</v>
      </c>
      <c r="W127" s="250">
        <v>2668500</v>
      </c>
      <c r="X127" s="73">
        <v>64183.71</v>
      </c>
      <c r="AB127" s="73">
        <v>315882</v>
      </c>
      <c r="AD127" s="90">
        <v>393294</v>
      </c>
      <c r="AG127" s="90">
        <v>76579.8</v>
      </c>
      <c r="AH127" s="90">
        <v>20309.64</v>
      </c>
      <c r="AL127" s="72">
        <f t="shared" si="7"/>
        <v>618323.98</v>
      </c>
      <c r="AM127" s="50">
        <f t="shared" si="8"/>
        <v>51171.29</v>
      </c>
      <c r="AN127" s="51">
        <f t="shared" si="9"/>
        <v>567152.68999999994</v>
      </c>
      <c r="AO127" s="48">
        <f t="shared" si="10"/>
        <v>380065.71</v>
      </c>
      <c r="AP127" s="47">
        <f t="shared" si="11"/>
        <v>490183.44</v>
      </c>
      <c r="AQ127" s="56">
        <f t="shared" si="12"/>
        <v>-110117.72999999998</v>
      </c>
    </row>
    <row r="128" spans="1:43" ht="15" thickBot="1" x14ac:dyDescent="0.25">
      <c r="A128" s="38" t="s">
        <v>415</v>
      </c>
      <c r="B128" s="38" t="s">
        <v>416</v>
      </c>
      <c r="C128" s="63">
        <v>5936</v>
      </c>
      <c r="D128" s="64" t="s">
        <v>807</v>
      </c>
      <c r="E128" s="250" t="s">
        <v>2901</v>
      </c>
      <c r="F128" s="89">
        <v>557278.84</v>
      </c>
      <c r="G128" s="89">
        <v>22900</v>
      </c>
      <c r="H128" s="89">
        <v>51838.080000000002</v>
      </c>
      <c r="K128" s="250">
        <v>4738053.3499999996</v>
      </c>
      <c r="L128" s="250">
        <v>140306.23000000001</v>
      </c>
      <c r="P128" s="232">
        <v>185937.46</v>
      </c>
      <c r="R128" s="232">
        <v>26</v>
      </c>
      <c r="V128" s="250">
        <v>-5845.42</v>
      </c>
      <c r="W128" s="250">
        <v>9526566.6699999999</v>
      </c>
      <c r="X128" s="73">
        <v>62272.12</v>
      </c>
      <c r="Z128" s="73">
        <v>119.97</v>
      </c>
      <c r="AB128" s="73">
        <v>542542.6</v>
      </c>
      <c r="AD128" s="90">
        <v>667606.6</v>
      </c>
      <c r="AG128" s="90">
        <v>106685.08</v>
      </c>
      <c r="AH128" s="90">
        <v>82739.679999999993</v>
      </c>
      <c r="AL128" s="72">
        <f t="shared" si="7"/>
        <v>632016.91999999993</v>
      </c>
      <c r="AM128" s="50">
        <f t="shared" si="8"/>
        <v>185963.46</v>
      </c>
      <c r="AN128" s="51">
        <f t="shared" si="9"/>
        <v>446053.45999999996</v>
      </c>
      <c r="AO128" s="48">
        <f t="shared" si="10"/>
        <v>604934.68999999994</v>
      </c>
      <c r="AP128" s="47">
        <f t="shared" si="11"/>
        <v>857031.35999999987</v>
      </c>
      <c r="AQ128" s="56">
        <f t="shared" si="12"/>
        <v>-252096.66999999993</v>
      </c>
    </row>
    <row r="129" spans="1:43" ht="15" thickBot="1" x14ac:dyDescent="0.25">
      <c r="A129" s="38" t="s">
        <v>415</v>
      </c>
      <c r="B129" s="38" t="s">
        <v>416</v>
      </c>
      <c r="C129" s="63">
        <v>2905</v>
      </c>
      <c r="D129" s="64" t="s">
        <v>808</v>
      </c>
      <c r="E129" s="250" t="s">
        <v>2903</v>
      </c>
      <c r="F129" s="89">
        <v>708366.12</v>
      </c>
      <c r="G129" s="89">
        <v>9600</v>
      </c>
      <c r="H129" s="89">
        <v>0</v>
      </c>
      <c r="K129" s="250">
        <v>372595.29</v>
      </c>
      <c r="L129" s="250">
        <v>188145.18</v>
      </c>
      <c r="P129" s="232">
        <v>50116.35</v>
      </c>
      <c r="T129" s="250">
        <v>155940</v>
      </c>
      <c r="V129" s="250">
        <v>-11194.4</v>
      </c>
      <c r="W129" s="250">
        <v>2647000</v>
      </c>
      <c r="X129" s="73">
        <v>80736.2</v>
      </c>
      <c r="AB129" s="73">
        <v>266453</v>
      </c>
      <c r="AD129" s="90">
        <v>334825.08</v>
      </c>
      <c r="AG129" s="90">
        <v>75514.37</v>
      </c>
      <c r="AH129" s="90">
        <v>21375.88</v>
      </c>
      <c r="AL129" s="72">
        <f t="shared" si="7"/>
        <v>717966.12</v>
      </c>
      <c r="AM129" s="50">
        <f t="shared" si="8"/>
        <v>50116.35</v>
      </c>
      <c r="AN129" s="51">
        <f t="shared" si="9"/>
        <v>667849.77</v>
      </c>
      <c r="AO129" s="48">
        <f t="shared" si="10"/>
        <v>347189.2</v>
      </c>
      <c r="AP129" s="47">
        <f t="shared" si="11"/>
        <v>431715.33</v>
      </c>
      <c r="AQ129" s="56">
        <f t="shared" si="12"/>
        <v>-84526.13</v>
      </c>
    </row>
    <row r="130" spans="1:43" ht="15" thickBot="1" x14ac:dyDescent="0.25">
      <c r="A130" s="38" t="s">
        <v>415</v>
      </c>
      <c r="B130" s="38" t="s">
        <v>416</v>
      </c>
      <c r="C130" s="63">
        <v>2680</v>
      </c>
      <c r="D130" s="64" t="s">
        <v>809</v>
      </c>
      <c r="E130" s="250" t="s">
        <v>2929</v>
      </c>
      <c r="F130" s="89">
        <v>197517.46</v>
      </c>
      <c r="G130" s="89">
        <v>9200</v>
      </c>
      <c r="H130" s="89">
        <v>5362.29</v>
      </c>
      <c r="K130" s="250">
        <v>374090.98</v>
      </c>
      <c r="L130" s="250">
        <v>108800.63</v>
      </c>
      <c r="P130" s="232">
        <v>84764</v>
      </c>
      <c r="R130" s="232">
        <v>15</v>
      </c>
      <c r="V130" s="250">
        <v>-13151.49</v>
      </c>
      <c r="W130" s="250">
        <v>1913700</v>
      </c>
      <c r="X130" s="73">
        <v>57616.56</v>
      </c>
      <c r="AB130" s="73">
        <v>158917</v>
      </c>
      <c r="AD130" s="90">
        <v>191025</v>
      </c>
      <c r="AG130" s="90">
        <v>61778.16</v>
      </c>
      <c r="AH130" s="90">
        <v>24459.52</v>
      </c>
      <c r="AL130" s="72">
        <f t="shared" si="7"/>
        <v>212079.75</v>
      </c>
      <c r="AM130" s="50">
        <f t="shared" si="8"/>
        <v>84779</v>
      </c>
      <c r="AN130" s="51">
        <f t="shared" si="9"/>
        <v>127300.75</v>
      </c>
      <c r="AO130" s="48">
        <f t="shared" si="10"/>
        <v>216533.56</v>
      </c>
      <c r="AP130" s="47">
        <f t="shared" si="11"/>
        <v>277262.68</v>
      </c>
      <c r="AQ130" s="56">
        <f t="shared" si="12"/>
        <v>-60729.119999999995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6"/>
  <sheetViews>
    <sheetView zoomScale="80" zoomScaleNormal="80" workbookViewId="0">
      <selection sqref="A1:AA1048576"/>
    </sheetView>
  </sheetViews>
  <sheetFormatPr defaultColWidth="9" defaultRowHeight="14.25" x14ac:dyDescent="0.2"/>
  <cols>
    <col min="1" max="1" width="42.375" style="250" bestFit="1" customWidth="1"/>
    <col min="2" max="2" width="34.875" style="89" bestFit="1" customWidth="1"/>
    <col min="3" max="3" width="33.875" style="89" bestFit="1" customWidth="1"/>
    <col min="4" max="4" width="25.5" style="89" bestFit="1" customWidth="1"/>
    <col min="5" max="5" width="24.875" style="89" bestFit="1" customWidth="1"/>
    <col min="6" max="7" width="17" style="250" bestFit="1" customWidth="1"/>
    <col min="8" max="8" width="19.125" style="232" bestFit="1" customWidth="1"/>
    <col min="9" max="9" width="21" style="232" bestFit="1" customWidth="1"/>
    <col min="10" max="10" width="20.5" style="232" bestFit="1" customWidth="1"/>
    <col min="11" max="11" width="22.875" style="232" bestFit="1" customWidth="1"/>
    <col min="12" max="12" width="24.875" style="250" bestFit="1" customWidth="1"/>
    <col min="13" max="14" width="28.625" style="250" bestFit="1" customWidth="1"/>
    <col min="15" max="15" width="17" style="250" bestFit="1" customWidth="1"/>
    <col min="16" max="16" width="28.875" style="73" bestFit="1" customWidth="1"/>
    <col min="17" max="17" width="46" style="73" bestFit="1" customWidth="1"/>
    <col min="18" max="18" width="46.625" style="73" bestFit="1" customWidth="1"/>
    <col min="19" max="19" width="30.125" style="73" bestFit="1" customWidth="1"/>
    <col min="20" max="20" width="57" style="73" bestFit="1" customWidth="1"/>
    <col min="21" max="21" width="17" style="90" bestFit="1" customWidth="1"/>
    <col min="22" max="22" width="21.625" style="90" bestFit="1" customWidth="1"/>
    <col min="23" max="23" width="28" style="90" bestFit="1" customWidth="1"/>
    <col min="24" max="24" width="26.375" style="90" bestFit="1" customWidth="1"/>
    <col min="25" max="25" width="44.875" style="90" bestFit="1" customWidth="1"/>
    <col min="26" max="26" width="32.375" style="90" bestFit="1" customWidth="1"/>
    <col min="27" max="27" width="32.875" style="90" bestFit="1" customWidth="1"/>
    <col min="28" max="28" width="34.25" style="250" bestFit="1" customWidth="1"/>
    <col min="29" max="16384" width="9" style="250"/>
  </cols>
  <sheetData>
    <row r="1" spans="1:27" x14ac:dyDescent="0.2">
      <c r="A1" s="250" t="s">
        <v>2457</v>
      </c>
      <c r="B1" s="89" t="s">
        <v>2463</v>
      </c>
      <c r="C1" s="89" t="s">
        <v>2465</v>
      </c>
      <c r="D1" s="89" t="s">
        <v>2467</v>
      </c>
      <c r="E1" s="89" t="s">
        <v>2933</v>
      </c>
      <c r="F1" s="250" t="s">
        <v>2469</v>
      </c>
      <c r="G1" s="250" t="s">
        <v>2471</v>
      </c>
      <c r="H1" s="232" t="s">
        <v>2475</v>
      </c>
      <c r="I1" s="232" t="s">
        <v>2477</v>
      </c>
      <c r="J1" s="232" t="s">
        <v>2481</v>
      </c>
      <c r="K1" s="232" t="s">
        <v>2483</v>
      </c>
      <c r="L1" s="250" t="s">
        <v>2485</v>
      </c>
      <c r="M1" s="250" t="s">
        <v>2487</v>
      </c>
      <c r="N1" s="250" t="s">
        <v>2489</v>
      </c>
      <c r="O1" s="250" t="s">
        <v>2491</v>
      </c>
      <c r="P1" s="73" t="s">
        <v>2495</v>
      </c>
      <c r="Q1" s="73" t="s">
        <v>2497</v>
      </c>
      <c r="R1" s="73" t="s">
        <v>2499</v>
      </c>
      <c r="S1" s="73" t="s">
        <v>2501</v>
      </c>
      <c r="T1" s="73" t="s">
        <v>2503</v>
      </c>
      <c r="U1" s="90" t="s">
        <v>2505</v>
      </c>
      <c r="V1" s="90" t="s">
        <v>2509</v>
      </c>
      <c r="W1" s="90" t="s">
        <v>2511</v>
      </c>
      <c r="X1" s="90" t="s">
        <v>2513</v>
      </c>
      <c r="Y1" s="90" t="s">
        <v>3022</v>
      </c>
      <c r="Z1" s="90" t="s">
        <v>2515</v>
      </c>
      <c r="AA1" s="90" t="s">
        <v>3024</v>
      </c>
    </row>
    <row r="2" spans="1:27" x14ac:dyDescent="0.2">
      <c r="A2" s="250" t="s">
        <v>2458</v>
      </c>
      <c r="B2" s="89" t="s">
        <v>2464</v>
      </c>
      <c r="C2" s="89" t="s">
        <v>2466</v>
      </c>
      <c r="D2" s="89" t="s">
        <v>2468</v>
      </c>
      <c r="E2" s="89" t="s">
        <v>2934</v>
      </c>
      <c r="F2" s="250" t="s">
        <v>2470</v>
      </c>
      <c r="G2" s="250" t="s">
        <v>2472</v>
      </c>
      <c r="H2" s="232" t="s">
        <v>2476</v>
      </c>
      <c r="I2" s="232" t="s">
        <v>2478</v>
      </c>
      <c r="J2" s="232" t="s">
        <v>2482</v>
      </c>
      <c r="K2" s="232" t="s">
        <v>2484</v>
      </c>
      <c r="L2" s="250" t="s">
        <v>2486</v>
      </c>
      <c r="M2" s="250" t="s">
        <v>2488</v>
      </c>
      <c r="N2" s="250" t="s">
        <v>2490</v>
      </c>
      <c r="O2" s="250" t="s">
        <v>2492</v>
      </c>
      <c r="P2" s="73" t="s">
        <v>2496</v>
      </c>
      <c r="Q2" s="73" t="s">
        <v>2498</v>
      </c>
      <c r="R2" s="73" t="s">
        <v>2500</v>
      </c>
      <c r="S2" s="73" t="s">
        <v>2502</v>
      </c>
      <c r="T2" s="73" t="s">
        <v>2504</v>
      </c>
      <c r="U2" s="90" t="s">
        <v>2506</v>
      </c>
      <c r="V2" s="90" t="s">
        <v>2510</v>
      </c>
      <c r="W2" s="90" t="s">
        <v>2512</v>
      </c>
      <c r="X2" s="90" t="s">
        <v>2514</v>
      </c>
      <c r="Y2" s="90" t="s">
        <v>3023</v>
      </c>
      <c r="Z2" s="90" t="s">
        <v>2516</v>
      </c>
      <c r="AA2" s="90" t="s">
        <v>3025</v>
      </c>
    </row>
    <row r="3" spans="1:27" x14ac:dyDescent="0.2">
      <c r="A3" s="250" t="s">
        <v>2459</v>
      </c>
      <c r="B3" s="89">
        <v>37763341.079999998</v>
      </c>
      <c r="C3" s="89">
        <v>134464</v>
      </c>
      <c r="D3" s="89">
        <v>3327467.96</v>
      </c>
      <c r="E3" s="89">
        <v>37.380000000000003</v>
      </c>
      <c r="F3" s="250">
        <v>81752808.109999999</v>
      </c>
      <c r="G3" s="250">
        <v>31639244.129999999</v>
      </c>
      <c r="H3" s="232">
        <v>514021.01</v>
      </c>
      <c r="I3" s="232">
        <v>906667.05</v>
      </c>
      <c r="J3" s="232">
        <v>47040</v>
      </c>
      <c r="K3" s="232">
        <v>777273.31</v>
      </c>
      <c r="L3" s="250">
        <v>429802.33</v>
      </c>
      <c r="M3" s="250">
        <v>18733517.449999999</v>
      </c>
      <c r="N3" s="250">
        <v>6696122.7800000003</v>
      </c>
      <c r="O3" s="250">
        <v>134793577.41999999</v>
      </c>
      <c r="P3" s="73">
        <v>19634636</v>
      </c>
      <c r="Q3" s="73">
        <v>132273.96</v>
      </c>
      <c r="R3" s="73">
        <v>7079.62</v>
      </c>
      <c r="S3" s="73">
        <v>22604136.5</v>
      </c>
      <c r="T3" s="73">
        <v>439395</v>
      </c>
      <c r="U3" s="90">
        <v>29113192.760000002</v>
      </c>
      <c r="V3" s="90">
        <v>17128</v>
      </c>
      <c r="W3" s="90">
        <v>8367003.9199999999</v>
      </c>
      <c r="X3" s="90">
        <v>4292850.58</v>
      </c>
      <c r="Y3" s="90">
        <v>15000</v>
      </c>
      <c r="Z3" s="90">
        <v>307632</v>
      </c>
      <c r="AA3" s="90">
        <v>54098</v>
      </c>
    </row>
    <row r="4" spans="1:27" x14ac:dyDescent="0.2">
      <c r="A4" s="250" t="s">
        <v>2939</v>
      </c>
      <c r="B4" s="89">
        <v>1127935.3500000001</v>
      </c>
      <c r="D4" s="89">
        <v>36879</v>
      </c>
      <c r="F4" s="250">
        <v>8</v>
      </c>
      <c r="G4" s="250">
        <v>368311.49</v>
      </c>
      <c r="J4" s="232">
        <v>8000</v>
      </c>
      <c r="K4" s="232">
        <v>481560.04</v>
      </c>
      <c r="M4" s="250">
        <v>571683.59</v>
      </c>
      <c r="N4" s="250">
        <v>-7.18</v>
      </c>
      <c r="O4" s="250">
        <v>560321.12</v>
      </c>
      <c r="S4" s="73">
        <v>467320</v>
      </c>
      <c r="T4" s="73">
        <v>23100</v>
      </c>
      <c r="U4" s="90">
        <v>480810</v>
      </c>
      <c r="W4" s="90">
        <v>71703.97</v>
      </c>
      <c r="X4" s="90">
        <v>26329.759999999998</v>
      </c>
    </row>
    <row r="5" spans="1:27" x14ac:dyDescent="0.2">
      <c r="A5" s="250" t="s">
        <v>2940</v>
      </c>
      <c r="B5" s="89">
        <v>2.2999999999999998</v>
      </c>
      <c r="D5" s="89">
        <v>63567</v>
      </c>
      <c r="E5" s="89">
        <v>37.380000000000003</v>
      </c>
      <c r="F5" s="250">
        <v>356120.34</v>
      </c>
      <c r="G5" s="250">
        <v>312431.48</v>
      </c>
      <c r="M5" s="250">
        <v>-1240421.3600000001</v>
      </c>
      <c r="N5" s="250">
        <v>-1974.32</v>
      </c>
      <c r="O5" s="250">
        <v>2026803.02</v>
      </c>
      <c r="S5" s="73">
        <v>161367.5</v>
      </c>
      <c r="T5" s="73">
        <v>10000</v>
      </c>
      <c r="U5" s="90">
        <v>161367.5</v>
      </c>
      <c r="W5" s="90">
        <v>19454</v>
      </c>
      <c r="X5" s="90">
        <v>42794.84</v>
      </c>
    </row>
    <row r="6" spans="1:27" x14ac:dyDescent="0.2">
      <c r="A6" s="250" t="s">
        <v>2941</v>
      </c>
      <c r="B6" s="89">
        <v>10460.700000000001</v>
      </c>
      <c r="D6" s="89">
        <v>49983</v>
      </c>
      <c r="F6" s="250">
        <v>2577714.4300000002</v>
      </c>
      <c r="G6" s="250">
        <v>12</v>
      </c>
      <c r="H6" s="232">
        <v>14820</v>
      </c>
      <c r="I6" s="232">
        <v>4451.9399999999996</v>
      </c>
      <c r="J6" s="232">
        <v>8000</v>
      </c>
      <c r="K6" s="232">
        <v>460.7</v>
      </c>
      <c r="M6" s="250">
        <v>1942921.35</v>
      </c>
      <c r="O6" s="250">
        <v>716949.66</v>
      </c>
      <c r="Q6" s="73">
        <v>2000</v>
      </c>
      <c r="S6" s="73">
        <v>410352</v>
      </c>
      <c r="T6" s="73">
        <v>12000</v>
      </c>
      <c r="U6" s="90">
        <v>410352</v>
      </c>
      <c r="W6" s="90">
        <v>40070.94</v>
      </c>
      <c r="X6" s="90">
        <v>23362.58</v>
      </c>
    </row>
    <row r="7" spans="1:27" x14ac:dyDescent="0.2">
      <c r="A7" s="250" t="s">
        <v>2942</v>
      </c>
      <c r="B7" s="89">
        <v>2057.19</v>
      </c>
      <c r="D7" s="89">
        <v>44336.22</v>
      </c>
      <c r="F7" s="250">
        <v>3239362.26</v>
      </c>
      <c r="G7" s="250">
        <v>291255.59999999998</v>
      </c>
      <c r="J7" s="232">
        <v>10000</v>
      </c>
      <c r="M7" s="250">
        <v>3083546.99</v>
      </c>
      <c r="O7" s="250">
        <v>550717.67000000004</v>
      </c>
      <c r="S7" s="73">
        <v>242368</v>
      </c>
      <c r="U7" s="90">
        <v>242368</v>
      </c>
      <c r="W7" s="90">
        <v>17430.11</v>
      </c>
      <c r="X7" s="90">
        <v>49823.28</v>
      </c>
    </row>
    <row r="8" spans="1:27" x14ac:dyDescent="0.2">
      <c r="A8" s="250" t="s">
        <v>2943</v>
      </c>
      <c r="B8" s="89">
        <v>220918.52</v>
      </c>
      <c r="C8" s="89">
        <v>6250</v>
      </c>
      <c r="D8" s="89">
        <v>3500</v>
      </c>
      <c r="E8" s="89">
        <v>0</v>
      </c>
      <c r="F8" s="250">
        <v>294203.61</v>
      </c>
      <c r="G8" s="250">
        <v>29429.85</v>
      </c>
      <c r="H8" s="232">
        <v>12515</v>
      </c>
      <c r="I8" s="232">
        <v>8967.17</v>
      </c>
      <c r="J8" s="232">
        <v>8000</v>
      </c>
      <c r="K8" s="232">
        <v>13500</v>
      </c>
      <c r="N8" s="250">
        <v>-1807785.8</v>
      </c>
      <c r="O8" s="250">
        <v>2257089.6800000002</v>
      </c>
      <c r="Q8" s="73">
        <v>196750</v>
      </c>
      <c r="S8" s="73">
        <v>227733</v>
      </c>
      <c r="T8" s="73">
        <v>2000</v>
      </c>
      <c r="U8" s="90">
        <v>227733</v>
      </c>
      <c r="V8" s="90">
        <v>17128</v>
      </c>
      <c r="W8" s="90">
        <v>78127.87</v>
      </c>
      <c r="X8" s="90">
        <v>41478.199999999997</v>
      </c>
    </row>
    <row r="9" spans="1:27" x14ac:dyDescent="0.2">
      <c r="A9" s="250" t="s">
        <v>2944</v>
      </c>
      <c r="D9" s="89">
        <v>0</v>
      </c>
      <c r="F9" s="250">
        <v>3806759.28</v>
      </c>
      <c r="G9" s="250">
        <v>235473.68</v>
      </c>
      <c r="H9" s="232">
        <v>26440</v>
      </c>
      <c r="I9" s="232">
        <v>828.8</v>
      </c>
      <c r="M9" s="250">
        <v>3848274.32</v>
      </c>
      <c r="N9" s="250">
        <v>2230</v>
      </c>
      <c r="O9" s="250">
        <v>253201</v>
      </c>
      <c r="S9" s="73">
        <v>148880</v>
      </c>
      <c r="U9" s="90">
        <v>148880</v>
      </c>
      <c r="W9" s="90">
        <v>27268.799999999999</v>
      </c>
      <c r="X9" s="90">
        <v>61472.36</v>
      </c>
    </row>
    <row r="10" spans="1:27" x14ac:dyDescent="0.2">
      <c r="A10" s="250" t="s">
        <v>2945</v>
      </c>
      <c r="B10" s="89">
        <v>4482.1400000000003</v>
      </c>
      <c r="D10" s="89">
        <v>4850</v>
      </c>
      <c r="F10" s="250">
        <v>3327481.12</v>
      </c>
      <c r="G10" s="250">
        <v>3</v>
      </c>
      <c r="H10" s="232">
        <v>5250</v>
      </c>
      <c r="I10" s="232">
        <v>4630.96</v>
      </c>
      <c r="J10" s="232">
        <v>40</v>
      </c>
      <c r="K10" s="232">
        <v>3680</v>
      </c>
      <c r="M10" s="250">
        <v>3264132.34</v>
      </c>
      <c r="N10" s="250">
        <v>200</v>
      </c>
      <c r="S10" s="73">
        <v>46200</v>
      </c>
      <c r="T10" s="73">
        <v>109145</v>
      </c>
      <c r="U10" s="90">
        <v>46200</v>
      </c>
      <c r="W10" s="90">
        <v>22888.720000000001</v>
      </c>
      <c r="X10" s="90">
        <v>27373.32</v>
      </c>
    </row>
    <row r="11" spans="1:27" x14ac:dyDescent="0.2">
      <c r="A11" s="250" t="s">
        <v>2946</v>
      </c>
      <c r="F11" s="250">
        <v>3629558.19</v>
      </c>
      <c r="G11" s="250">
        <v>23329.94</v>
      </c>
      <c r="M11" s="250">
        <v>3583834.57</v>
      </c>
      <c r="O11" s="250">
        <v>99610.62</v>
      </c>
      <c r="S11" s="73">
        <v>91287</v>
      </c>
      <c r="U11" s="90">
        <v>91287</v>
      </c>
      <c r="X11" s="90">
        <v>30557.06</v>
      </c>
    </row>
    <row r="12" spans="1:27" x14ac:dyDescent="0.2">
      <c r="A12" s="250" t="s">
        <v>2947</v>
      </c>
      <c r="B12" s="89">
        <v>318696.07</v>
      </c>
      <c r="D12" s="89">
        <v>45572.480000000003</v>
      </c>
      <c r="F12" s="250">
        <v>1228528.22</v>
      </c>
      <c r="G12" s="250">
        <v>397327.23</v>
      </c>
      <c r="H12" s="232">
        <v>0</v>
      </c>
      <c r="I12" s="232">
        <v>8560</v>
      </c>
      <c r="N12" s="250">
        <v>962.5</v>
      </c>
      <c r="O12" s="250">
        <v>685585.33</v>
      </c>
      <c r="P12" s="73">
        <v>287007.81</v>
      </c>
      <c r="S12" s="73">
        <v>519580</v>
      </c>
      <c r="U12" s="90">
        <v>540143.19999999995</v>
      </c>
      <c r="W12" s="90">
        <v>52843.25</v>
      </c>
      <c r="X12" s="90">
        <v>70454.39</v>
      </c>
    </row>
    <row r="13" spans="1:27" x14ac:dyDescent="0.2">
      <c r="A13" s="250" t="s">
        <v>2948</v>
      </c>
      <c r="B13" s="89">
        <v>417073.61</v>
      </c>
      <c r="D13" s="89">
        <v>200624.75</v>
      </c>
      <c r="F13" s="250">
        <v>319741.40000000002</v>
      </c>
      <c r="G13" s="250">
        <v>300987.53000000003</v>
      </c>
      <c r="H13" s="232">
        <v>14200</v>
      </c>
      <c r="O13" s="250">
        <v>1517319.83</v>
      </c>
      <c r="P13" s="73">
        <v>410673.24</v>
      </c>
      <c r="S13" s="73">
        <v>384745</v>
      </c>
      <c r="T13" s="73">
        <v>14000</v>
      </c>
      <c r="U13" s="90">
        <v>428760</v>
      </c>
      <c r="W13" s="90">
        <v>46995.19</v>
      </c>
      <c r="X13" s="90">
        <v>36560.160000000003</v>
      </c>
    </row>
    <row r="14" spans="1:27" x14ac:dyDescent="0.2">
      <c r="A14" s="250" t="s">
        <v>2949</v>
      </c>
      <c r="B14" s="89">
        <v>113015.34</v>
      </c>
      <c r="D14" s="89">
        <v>286474.84999999998</v>
      </c>
      <c r="F14" s="250">
        <v>942595.57</v>
      </c>
      <c r="G14" s="250">
        <v>411355.65</v>
      </c>
      <c r="H14" s="232">
        <v>0</v>
      </c>
      <c r="O14" s="250">
        <v>1326846.8</v>
      </c>
      <c r="P14" s="73">
        <v>248499.03</v>
      </c>
      <c r="S14" s="73">
        <v>240358.5</v>
      </c>
      <c r="U14" s="90">
        <v>268588.5</v>
      </c>
      <c r="W14" s="90">
        <v>82726.37</v>
      </c>
      <c r="X14" s="90">
        <v>63859.68</v>
      </c>
    </row>
    <row r="15" spans="1:27" x14ac:dyDescent="0.2">
      <c r="A15" s="250" t="s">
        <v>2950</v>
      </c>
      <c r="B15" s="89">
        <v>255975.91</v>
      </c>
      <c r="D15" s="89">
        <v>95737.23</v>
      </c>
      <c r="F15" s="250">
        <v>-9836.5499999999993</v>
      </c>
      <c r="G15" s="250">
        <v>259079.82</v>
      </c>
      <c r="H15" s="232">
        <v>0</v>
      </c>
      <c r="I15" s="232">
        <v>11537</v>
      </c>
      <c r="O15" s="250">
        <v>1336486.2</v>
      </c>
      <c r="P15" s="73">
        <v>372616</v>
      </c>
      <c r="S15" s="73">
        <v>483710</v>
      </c>
      <c r="U15" s="90">
        <v>532496.6</v>
      </c>
      <c r="W15" s="90">
        <v>81649.16</v>
      </c>
      <c r="X15" s="90">
        <v>41551.980000000003</v>
      </c>
    </row>
    <row r="16" spans="1:27" x14ac:dyDescent="0.2">
      <c r="A16" s="250" t="s">
        <v>2951</v>
      </c>
      <c r="B16" s="89">
        <v>672750.02</v>
      </c>
      <c r="D16" s="89">
        <v>93946.33</v>
      </c>
      <c r="F16" s="250">
        <v>1002509.67</v>
      </c>
      <c r="G16" s="250">
        <v>408509.74</v>
      </c>
      <c r="H16" s="232">
        <v>0</v>
      </c>
      <c r="I16" s="232">
        <v>7700</v>
      </c>
      <c r="K16" s="232">
        <v>8.09</v>
      </c>
      <c r="O16" s="250">
        <v>2146839.4900000002</v>
      </c>
      <c r="P16" s="73">
        <v>458420.44</v>
      </c>
      <c r="S16" s="73">
        <v>471192</v>
      </c>
      <c r="U16" s="90">
        <v>588188.72</v>
      </c>
      <c r="W16" s="90">
        <v>63845.1</v>
      </c>
      <c r="X16" s="90">
        <v>74787.83</v>
      </c>
    </row>
    <row r="17" spans="1:24" x14ac:dyDescent="0.2">
      <c r="A17" s="250" t="s">
        <v>2952</v>
      </c>
      <c r="B17" s="89">
        <v>615030.09</v>
      </c>
      <c r="D17" s="89">
        <v>81855.759999999995</v>
      </c>
      <c r="F17" s="250">
        <v>136220.65</v>
      </c>
      <c r="G17" s="250">
        <v>240434.59</v>
      </c>
      <c r="H17" s="232">
        <v>51291</v>
      </c>
      <c r="O17" s="250">
        <v>1602780.76</v>
      </c>
      <c r="P17" s="73">
        <v>416042.95</v>
      </c>
      <c r="S17" s="73">
        <v>381857</v>
      </c>
      <c r="U17" s="90">
        <v>523711.72</v>
      </c>
      <c r="W17" s="90">
        <v>102362.59</v>
      </c>
      <c r="X17" s="90">
        <v>37951.15</v>
      </c>
    </row>
    <row r="18" spans="1:24" x14ac:dyDescent="0.2">
      <c r="A18" s="250" t="s">
        <v>2953</v>
      </c>
      <c r="B18" s="89">
        <v>445196.71</v>
      </c>
      <c r="D18" s="89">
        <v>17816.45</v>
      </c>
      <c r="F18" s="250">
        <v>427276.38</v>
      </c>
      <c r="G18" s="250">
        <v>2115093.2000000002</v>
      </c>
      <c r="H18" s="232">
        <v>9500</v>
      </c>
      <c r="I18" s="232">
        <v>0</v>
      </c>
      <c r="N18" s="250">
        <v>4375</v>
      </c>
      <c r="O18" s="250">
        <v>2036704.82</v>
      </c>
      <c r="P18" s="73">
        <v>316632.48</v>
      </c>
      <c r="S18" s="73">
        <v>158272</v>
      </c>
      <c r="U18" s="90">
        <v>158272</v>
      </c>
      <c r="W18" s="90">
        <v>71507.47</v>
      </c>
      <c r="X18" s="90">
        <v>144709.69</v>
      </c>
    </row>
    <row r="19" spans="1:24" x14ac:dyDescent="0.2">
      <c r="A19" s="250" t="s">
        <v>2954</v>
      </c>
      <c r="B19" s="89">
        <v>374112.53</v>
      </c>
      <c r="D19" s="89">
        <v>79945.83</v>
      </c>
      <c r="F19" s="250">
        <v>1139198.76</v>
      </c>
      <c r="G19" s="250">
        <v>628201.21</v>
      </c>
      <c r="H19" s="232">
        <v>0</v>
      </c>
      <c r="I19" s="232">
        <v>700</v>
      </c>
      <c r="O19" s="250">
        <v>118427.08</v>
      </c>
      <c r="P19" s="73">
        <v>218209.6</v>
      </c>
      <c r="S19" s="73">
        <v>194940</v>
      </c>
      <c r="U19" s="90">
        <v>194940</v>
      </c>
      <c r="W19" s="90">
        <v>69791.48</v>
      </c>
      <c r="X19" s="90">
        <v>76906.97</v>
      </c>
    </row>
    <row r="20" spans="1:24" x14ac:dyDescent="0.2">
      <c r="A20" s="250" t="s">
        <v>2955</v>
      </c>
      <c r="B20" s="89">
        <v>513317.63</v>
      </c>
      <c r="D20" s="89">
        <v>64724.95</v>
      </c>
      <c r="F20" s="250">
        <v>111367.54</v>
      </c>
      <c r="G20" s="250">
        <v>345823.18</v>
      </c>
      <c r="I20" s="232">
        <v>0</v>
      </c>
      <c r="N20" s="250">
        <v>1575</v>
      </c>
      <c r="O20" s="250">
        <v>1863971.92</v>
      </c>
      <c r="P20" s="73">
        <v>514082.08</v>
      </c>
      <c r="S20" s="73">
        <v>149780</v>
      </c>
      <c r="U20" s="90">
        <v>258713.84</v>
      </c>
      <c r="W20" s="90">
        <v>96555.33</v>
      </c>
      <c r="X20" s="90">
        <v>47132.87</v>
      </c>
    </row>
    <row r="21" spans="1:24" x14ac:dyDescent="0.2">
      <c r="A21" s="250" t="s">
        <v>2956</v>
      </c>
      <c r="B21" s="89">
        <v>784484.76</v>
      </c>
      <c r="D21" s="89">
        <v>97059.98</v>
      </c>
      <c r="F21" s="250">
        <v>696237.03</v>
      </c>
      <c r="G21" s="250">
        <v>1757515.7</v>
      </c>
      <c r="H21" s="232">
        <v>0</v>
      </c>
      <c r="I21" s="232">
        <v>7560</v>
      </c>
      <c r="K21" s="232">
        <v>0</v>
      </c>
      <c r="N21" s="250">
        <v>164049.5</v>
      </c>
      <c r="O21" s="250">
        <v>2519990.75</v>
      </c>
      <c r="P21" s="73">
        <v>296102.88</v>
      </c>
      <c r="S21" s="73">
        <v>362869</v>
      </c>
      <c r="U21" s="90">
        <v>445389</v>
      </c>
      <c r="W21" s="90">
        <v>169713.37</v>
      </c>
      <c r="X21" s="90">
        <v>129386.14</v>
      </c>
    </row>
    <row r="22" spans="1:24" x14ac:dyDescent="0.2">
      <c r="A22" s="250" t="s">
        <v>2957</v>
      </c>
      <c r="B22" s="89">
        <v>411082.82</v>
      </c>
      <c r="D22" s="89">
        <v>27494</v>
      </c>
      <c r="F22" s="250">
        <v>593367.05000000005</v>
      </c>
      <c r="G22" s="250">
        <v>495802.92</v>
      </c>
      <c r="H22" s="232">
        <v>-23000</v>
      </c>
      <c r="I22" s="232">
        <v>-50900</v>
      </c>
      <c r="O22" s="250">
        <v>4994895.4800000004</v>
      </c>
      <c r="P22" s="73">
        <v>652535.07999999996</v>
      </c>
      <c r="S22" s="73">
        <v>320465</v>
      </c>
      <c r="U22" s="90">
        <v>355550</v>
      </c>
      <c r="W22" s="90">
        <v>128221.66</v>
      </c>
      <c r="X22" s="90">
        <v>120019.41</v>
      </c>
    </row>
    <row r="23" spans="1:24" x14ac:dyDescent="0.2">
      <c r="A23" s="250" t="s">
        <v>2958</v>
      </c>
      <c r="B23" s="89">
        <v>182392.45</v>
      </c>
      <c r="D23" s="89">
        <v>77857.820000000007</v>
      </c>
      <c r="F23" s="250">
        <v>881741.77</v>
      </c>
      <c r="G23" s="250">
        <v>388773.89</v>
      </c>
      <c r="H23" s="232">
        <v>9300</v>
      </c>
      <c r="I23" s="232">
        <v>7140</v>
      </c>
      <c r="K23" s="232">
        <v>58.9</v>
      </c>
      <c r="O23" s="250">
        <v>1550129.81</v>
      </c>
      <c r="P23" s="73">
        <v>349909.45</v>
      </c>
      <c r="S23" s="73">
        <v>411299</v>
      </c>
      <c r="U23" s="90">
        <v>433616.6</v>
      </c>
      <c r="W23" s="90">
        <v>103822.32</v>
      </c>
      <c r="X23" s="90">
        <v>63055.34</v>
      </c>
    </row>
    <row r="24" spans="1:24" x14ac:dyDescent="0.2">
      <c r="A24" s="250" t="s">
        <v>2959</v>
      </c>
      <c r="B24" s="89">
        <v>2224485.2999999998</v>
      </c>
      <c r="D24" s="89">
        <v>11984.84</v>
      </c>
      <c r="F24" s="250">
        <v>96828.22</v>
      </c>
      <c r="G24" s="250">
        <v>678977.61</v>
      </c>
      <c r="H24" s="232">
        <v>0</v>
      </c>
      <c r="I24" s="232">
        <v>16820</v>
      </c>
      <c r="N24" s="250">
        <v>253820</v>
      </c>
      <c r="O24" s="250">
        <v>2878887.21</v>
      </c>
      <c r="P24" s="73">
        <v>325784.64</v>
      </c>
      <c r="S24" s="73">
        <v>627228</v>
      </c>
      <c r="U24" s="90">
        <v>693978</v>
      </c>
      <c r="W24" s="90">
        <v>178580.36</v>
      </c>
      <c r="X24" s="90">
        <v>72091.02</v>
      </c>
    </row>
    <row r="25" spans="1:24" x14ac:dyDescent="0.2">
      <c r="A25" s="250" t="s">
        <v>2960</v>
      </c>
      <c r="B25" s="89">
        <v>299044.84000000003</v>
      </c>
      <c r="D25" s="89">
        <v>19355.57</v>
      </c>
      <c r="F25" s="250">
        <v>411694.31</v>
      </c>
      <c r="G25" s="250">
        <v>411094.59</v>
      </c>
      <c r="H25" s="232">
        <v>0</v>
      </c>
      <c r="O25" s="250">
        <v>2079998.65</v>
      </c>
      <c r="P25" s="73">
        <v>365147.45</v>
      </c>
      <c r="S25" s="73">
        <v>430383</v>
      </c>
      <c r="U25" s="90">
        <v>467103</v>
      </c>
      <c r="W25" s="90">
        <v>65823.240000000005</v>
      </c>
      <c r="X25" s="90">
        <v>76399.45</v>
      </c>
    </row>
    <row r="26" spans="1:24" x14ac:dyDescent="0.2">
      <c r="A26" s="250" t="s">
        <v>2961</v>
      </c>
      <c r="B26" s="89">
        <v>590594.16</v>
      </c>
      <c r="D26" s="89">
        <v>17779.29</v>
      </c>
      <c r="F26" s="250">
        <v>1120094.3799999999</v>
      </c>
      <c r="G26" s="250">
        <v>203737.67</v>
      </c>
      <c r="H26" s="232">
        <v>0</v>
      </c>
      <c r="I26" s="232">
        <v>23416.44</v>
      </c>
      <c r="K26" s="232">
        <v>86400</v>
      </c>
      <c r="O26" s="250">
        <v>413083.29</v>
      </c>
      <c r="P26" s="73">
        <v>83295.61</v>
      </c>
      <c r="S26" s="73">
        <v>388878</v>
      </c>
      <c r="U26" s="90">
        <v>433400.4</v>
      </c>
      <c r="W26" s="90">
        <v>69367.539999999994</v>
      </c>
      <c r="X26" s="90">
        <v>42833.59</v>
      </c>
    </row>
    <row r="27" spans="1:24" x14ac:dyDescent="0.2">
      <c r="A27" s="250" t="s">
        <v>2962</v>
      </c>
      <c r="B27" s="89">
        <v>394438.72</v>
      </c>
      <c r="D27" s="89">
        <v>23958.69</v>
      </c>
      <c r="F27" s="250">
        <v>667877.28</v>
      </c>
      <c r="G27" s="250">
        <v>291252.86</v>
      </c>
      <c r="H27" s="232">
        <v>0</v>
      </c>
      <c r="O27" s="250">
        <v>2337378.21</v>
      </c>
      <c r="P27" s="73">
        <v>272436.51</v>
      </c>
      <c r="S27" s="73">
        <v>258262</v>
      </c>
      <c r="U27" s="90">
        <v>292852.24</v>
      </c>
      <c r="W27" s="90">
        <v>76747.39</v>
      </c>
      <c r="X27" s="90">
        <v>60244.21</v>
      </c>
    </row>
    <row r="28" spans="1:24" x14ac:dyDescent="0.2">
      <c r="A28" s="250" t="s">
        <v>2963</v>
      </c>
      <c r="B28" s="89">
        <v>423301.81</v>
      </c>
      <c r="D28" s="89">
        <v>23190.04</v>
      </c>
      <c r="F28" s="250">
        <v>398846.95</v>
      </c>
      <c r="G28" s="250">
        <v>480727.59</v>
      </c>
      <c r="H28" s="232">
        <v>5000</v>
      </c>
      <c r="I28" s="232">
        <v>6010.51</v>
      </c>
      <c r="K28" s="232">
        <v>0</v>
      </c>
      <c r="O28" s="250">
        <v>2446216.73</v>
      </c>
      <c r="P28" s="73">
        <v>307951.63</v>
      </c>
      <c r="S28" s="73">
        <v>89236</v>
      </c>
      <c r="U28" s="90">
        <v>128156</v>
      </c>
      <c r="W28" s="90">
        <v>61888.24</v>
      </c>
      <c r="X28" s="90">
        <v>56977.05</v>
      </c>
    </row>
    <row r="29" spans="1:24" x14ac:dyDescent="0.2">
      <c r="A29" s="250" t="s">
        <v>2964</v>
      </c>
      <c r="B29" s="89">
        <v>622619.15</v>
      </c>
      <c r="D29" s="89">
        <v>11346.67</v>
      </c>
      <c r="F29" s="250">
        <v>673834.92</v>
      </c>
      <c r="G29" s="250">
        <v>544635.72</v>
      </c>
      <c r="K29" s="232">
        <v>8700</v>
      </c>
      <c r="O29" s="250">
        <v>1940194.37</v>
      </c>
      <c r="P29" s="73">
        <v>195895.95</v>
      </c>
      <c r="Q29" s="73">
        <v>2500</v>
      </c>
      <c r="S29" s="73">
        <v>496256.5</v>
      </c>
      <c r="U29" s="90">
        <v>551256.5</v>
      </c>
      <c r="W29" s="90">
        <v>60529.86</v>
      </c>
      <c r="X29" s="90">
        <v>53004.71</v>
      </c>
    </row>
    <row r="30" spans="1:24" x14ac:dyDescent="0.2">
      <c r="A30" s="250" t="s">
        <v>2965</v>
      </c>
      <c r="B30" s="89">
        <v>657714.62</v>
      </c>
      <c r="C30" s="89">
        <v>0</v>
      </c>
      <c r="D30" s="89">
        <v>29280.68</v>
      </c>
      <c r="F30" s="250">
        <v>1720342.65</v>
      </c>
      <c r="G30" s="250">
        <v>998283.92</v>
      </c>
      <c r="O30" s="250">
        <v>225942.27</v>
      </c>
      <c r="P30" s="73">
        <v>179604.05</v>
      </c>
      <c r="S30" s="73">
        <v>362937</v>
      </c>
      <c r="U30" s="90">
        <v>447877</v>
      </c>
      <c r="W30" s="90">
        <v>140018.65</v>
      </c>
      <c r="X30" s="90">
        <v>73576.52</v>
      </c>
    </row>
    <row r="31" spans="1:24" x14ac:dyDescent="0.2">
      <c r="A31" s="250" t="s">
        <v>2966</v>
      </c>
      <c r="B31" s="89">
        <v>1478775.67</v>
      </c>
      <c r="D31" s="89">
        <v>19240.54</v>
      </c>
      <c r="F31" s="250">
        <v>944442.23</v>
      </c>
      <c r="G31" s="250">
        <v>314896.7</v>
      </c>
      <c r="H31" s="232">
        <v>1000</v>
      </c>
      <c r="O31" s="250">
        <v>519805.36</v>
      </c>
      <c r="P31" s="73">
        <v>213349.49</v>
      </c>
      <c r="S31" s="73">
        <v>503793</v>
      </c>
      <c r="U31" s="90">
        <v>669359</v>
      </c>
      <c r="W31" s="90">
        <v>165471.51</v>
      </c>
      <c r="X31" s="90">
        <v>28361.08</v>
      </c>
    </row>
    <row r="32" spans="1:24" x14ac:dyDescent="0.2">
      <c r="A32" s="250" t="s">
        <v>2967</v>
      </c>
      <c r="B32" s="89">
        <v>1005938.06</v>
      </c>
      <c r="D32" s="89">
        <v>47241.99</v>
      </c>
      <c r="F32" s="250">
        <v>2267876.1800000002</v>
      </c>
      <c r="G32" s="250">
        <v>837621.51</v>
      </c>
      <c r="O32" s="250">
        <v>164243.42000000001</v>
      </c>
      <c r="P32" s="73">
        <v>128367.66</v>
      </c>
      <c r="S32" s="73">
        <v>257899</v>
      </c>
      <c r="T32" s="73">
        <v>100000</v>
      </c>
      <c r="U32" s="90">
        <v>365453</v>
      </c>
      <c r="W32" s="90">
        <v>108382.27</v>
      </c>
      <c r="X32" s="90">
        <v>69960.039999999994</v>
      </c>
    </row>
    <row r="33" spans="1:26" x14ac:dyDescent="0.2">
      <c r="A33" s="250" t="s">
        <v>2968</v>
      </c>
      <c r="B33" s="89">
        <v>466480.9</v>
      </c>
      <c r="D33" s="89">
        <v>843.51</v>
      </c>
      <c r="F33" s="250">
        <v>443476.01</v>
      </c>
      <c r="G33" s="250">
        <v>428696.69</v>
      </c>
      <c r="O33" s="250">
        <v>3631737.05</v>
      </c>
      <c r="P33" s="73">
        <v>253420.69</v>
      </c>
      <c r="S33" s="73">
        <v>398510</v>
      </c>
      <c r="U33" s="90">
        <v>473772</v>
      </c>
      <c r="W33" s="90">
        <v>176484.7</v>
      </c>
      <c r="X33" s="90">
        <v>58142.720000000001</v>
      </c>
    </row>
    <row r="34" spans="1:26" x14ac:dyDescent="0.2">
      <c r="A34" s="250" t="s">
        <v>2969</v>
      </c>
      <c r="B34" s="89">
        <v>706812.2</v>
      </c>
      <c r="D34" s="89">
        <v>44475.32</v>
      </c>
      <c r="F34" s="250">
        <v>317240.55</v>
      </c>
      <c r="G34" s="250">
        <v>427929.16</v>
      </c>
      <c r="H34" s="232">
        <v>0</v>
      </c>
      <c r="O34" s="250">
        <v>669957.9</v>
      </c>
      <c r="P34" s="73">
        <v>187609.91</v>
      </c>
      <c r="S34" s="73">
        <v>85218</v>
      </c>
      <c r="U34" s="90">
        <v>178483</v>
      </c>
      <c r="W34" s="90">
        <v>128914.74</v>
      </c>
      <c r="X34" s="90">
        <v>46042.400000000001</v>
      </c>
    </row>
    <row r="35" spans="1:26" x14ac:dyDescent="0.2">
      <c r="A35" s="250" t="s">
        <v>2970</v>
      </c>
      <c r="B35" s="89">
        <v>1212432.3899999999</v>
      </c>
      <c r="C35" s="89">
        <v>94475</v>
      </c>
      <c r="D35" s="89">
        <v>13265.12</v>
      </c>
      <c r="F35" s="250">
        <v>601502.01</v>
      </c>
      <c r="G35" s="250">
        <v>281584.7</v>
      </c>
      <c r="N35" s="250">
        <v>75</v>
      </c>
      <c r="O35" s="250">
        <v>2501284.2200000002</v>
      </c>
      <c r="P35" s="73">
        <v>175320.89</v>
      </c>
      <c r="S35" s="73">
        <v>324387</v>
      </c>
      <c r="U35" s="90">
        <v>410804.86</v>
      </c>
      <c r="W35" s="90">
        <v>71599.75</v>
      </c>
      <c r="X35" s="90">
        <v>35764.6</v>
      </c>
    </row>
    <row r="36" spans="1:26" x14ac:dyDescent="0.2">
      <c r="A36" s="250" t="s">
        <v>2971</v>
      </c>
      <c r="B36" s="89">
        <v>342842.57</v>
      </c>
      <c r="D36" s="89">
        <v>1133.55</v>
      </c>
      <c r="F36" s="250">
        <v>2454609.5699999998</v>
      </c>
      <c r="G36" s="250">
        <v>789613.97</v>
      </c>
      <c r="I36" s="232">
        <v>31920</v>
      </c>
      <c r="K36" s="232">
        <v>53355</v>
      </c>
      <c r="O36" s="250">
        <v>1692932.58</v>
      </c>
      <c r="P36" s="73">
        <v>144856.85999999999</v>
      </c>
      <c r="S36" s="73">
        <v>194110</v>
      </c>
      <c r="U36" s="90">
        <v>327581</v>
      </c>
      <c r="W36" s="90">
        <v>102733.7</v>
      </c>
      <c r="X36" s="90">
        <v>67653.66</v>
      </c>
    </row>
    <row r="37" spans="1:26" x14ac:dyDescent="0.2">
      <c r="A37" s="250" t="s">
        <v>2972</v>
      </c>
      <c r="B37" s="89">
        <v>237731.98</v>
      </c>
      <c r="D37" s="89">
        <v>37722.36</v>
      </c>
      <c r="F37" s="250">
        <v>1293624.6399999999</v>
      </c>
      <c r="G37" s="250">
        <v>479455.2</v>
      </c>
      <c r="K37" s="232">
        <v>70930</v>
      </c>
      <c r="N37" s="250">
        <v>-6</v>
      </c>
      <c r="P37" s="73">
        <v>165405.20000000001</v>
      </c>
      <c r="S37" s="73">
        <v>283912.40000000002</v>
      </c>
      <c r="U37" s="90">
        <v>335382.40000000002</v>
      </c>
      <c r="W37" s="90">
        <v>120875.95</v>
      </c>
      <c r="X37" s="90">
        <v>52978.559999999998</v>
      </c>
      <c r="Z37" s="90">
        <v>100000</v>
      </c>
    </row>
    <row r="38" spans="1:26" x14ac:dyDescent="0.2">
      <c r="A38" s="250" t="s">
        <v>2973</v>
      </c>
      <c r="B38" s="89">
        <v>631796.12</v>
      </c>
      <c r="D38" s="89">
        <v>3459.41</v>
      </c>
      <c r="F38" s="250">
        <v>972950.16</v>
      </c>
      <c r="G38" s="250">
        <v>428001.99</v>
      </c>
      <c r="I38" s="232">
        <v>8450</v>
      </c>
      <c r="P38" s="73">
        <v>293386.63</v>
      </c>
      <c r="S38" s="73">
        <v>513983</v>
      </c>
      <c r="U38" s="90">
        <v>631013</v>
      </c>
      <c r="W38" s="90">
        <v>97785.77</v>
      </c>
      <c r="X38" s="90">
        <v>28781.64</v>
      </c>
    </row>
    <row r="39" spans="1:26" x14ac:dyDescent="0.2">
      <c r="A39" s="250" t="s">
        <v>2974</v>
      </c>
      <c r="B39" s="89">
        <v>1095543.07</v>
      </c>
      <c r="D39" s="89">
        <v>47615.09</v>
      </c>
      <c r="F39" s="250">
        <v>488943.04</v>
      </c>
      <c r="G39" s="250">
        <v>208876.89</v>
      </c>
      <c r="H39" s="232">
        <v>22762.799999999999</v>
      </c>
      <c r="I39" s="232">
        <v>7700</v>
      </c>
      <c r="K39" s="232">
        <v>50.31</v>
      </c>
      <c r="L39" s="250">
        <v>54647.63</v>
      </c>
      <c r="N39" s="250">
        <v>-206169.07</v>
      </c>
      <c r="O39" s="250">
        <v>1814650.86</v>
      </c>
      <c r="P39" s="73">
        <v>359560.7</v>
      </c>
      <c r="Q39" s="73">
        <v>823</v>
      </c>
      <c r="R39" s="73">
        <v>1533.33</v>
      </c>
      <c r="S39" s="73">
        <v>403592</v>
      </c>
      <c r="T39" s="73">
        <v>3600</v>
      </c>
      <c r="U39" s="90">
        <v>459832</v>
      </c>
      <c r="W39" s="90">
        <v>106528.25</v>
      </c>
      <c r="X39" s="90">
        <v>27734.51</v>
      </c>
    </row>
    <row r="40" spans="1:26" x14ac:dyDescent="0.2">
      <c r="A40" s="250" t="s">
        <v>2975</v>
      </c>
      <c r="B40" s="89">
        <v>279727.45</v>
      </c>
      <c r="D40" s="89">
        <v>48782</v>
      </c>
      <c r="F40" s="250">
        <v>1471376.58</v>
      </c>
      <c r="G40" s="250">
        <v>270417.37</v>
      </c>
      <c r="H40" s="232">
        <v>3783.23</v>
      </c>
      <c r="I40" s="232">
        <v>9442.94</v>
      </c>
      <c r="N40" s="250">
        <v>2889</v>
      </c>
      <c r="O40" s="250">
        <v>1633793.05</v>
      </c>
      <c r="P40" s="73">
        <v>369784.71</v>
      </c>
      <c r="S40" s="73">
        <v>287209</v>
      </c>
      <c r="T40" s="73">
        <v>29000</v>
      </c>
      <c r="U40" s="90">
        <v>397042</v>
      </c>
      <c r="W40" s="90">
        <v>122551.07</v>
      </c>
      <c r="X40" s="90">
        <v>53259.14</v>
      </c>
    </row>
    <row r="41" spans="1:26" x14ac:dyDescent="0.2">
      <c r="A41" s="250" t="s">
        <v>2976</v>
      </c>
      <c r="B41" s="89">
        <v>719278.71</v>
      </c>
      <c r="D41" s="89">
        <v>53926.66</v>
      </c>
      <c r="F41" s="250">
        <v>1141616.57</v>
      </c>
      <c r="G41" s="250">
        <v>341111.92</v>
      </c>
      <c r="H41" s="232">
        <v>15635.6</v>
      </c>
      <c r="I41" s="232">
        <v>32100</v>
      </c>
      <c r="O41" s="250">
        <v>174893.33</v>
      </c>
      <c r="P41" s="73">
        <v>206583.09</v>
      </c>
      <c r="S41" s="73">
        <v>330724</v>
      </c>
      <c r="T41" s="73">
        <v>1500</v>
      </c>
      <c r="U41" s="90">
        <v>377256</v>
      </c>
      <c r="W41" s="90">
        <v>95049.8</v>
      </c>
      <c r="X41" s="90">
        <v>58265.68</v>
      </c>
    </row>
    <row r="42" spans="1:26" x14ac:dyDescent="0.2">
      <c r="A42" s="250" t="s">
        <v>2977</v>
      </c>
      <c r="B42" s="89">
        <v>1863175.7</v>
      </c>
      <c r="D42" s="89">
        <v>41909</v>
      </c>
      <c r="F42" s="250">
        <v>1285170.57</v>
      </c>
      <c r="G42" s="250">
        <v>286254.21000000002</v>
      </c>
      <c r="H42" s="232">
        <v>84783.22</v>
      </c>
      <c r="I42" s="232">
        <v>7700</v>
      </c>
      <c r="K42" s="232">
        <v>183.92</v>
      </c>
      <c r="L42" s="250">
        <v>47043.24</v>
      </c>
      <c r="O42" s="250">
        <v>1781475.04</v>
      </c>
      <c r="P42" s="73">
        <v>299512.34000000003</v>
      </c>
      <c r="Q42" s="73">
        <v>-55054</v>
      </c>
      <c r="R42" s="73">
        <v>3842.46</v>
      </c>
      <c r="S42" s="73">
        <v>478816</v>
      </c>
      <c r="T42" s="73">
        <v>3000</v>
      </c>
      <c r="U42" s="90">
        <v>550236</v>
      </c>
      <c r="W42" s="90">
        <v>303016.18</v>
      </c>
      <c r="X42" s="90">
        <v>68991.8</v>
      </c>
      <c r="Y42" s="90">
        <v>15000</v>
      </c>
    </row>
    <row r="43" spans="1:26" x14ac:dyDescent="0.2">
      <c r="A43" s="250" t="s">
        <v>2978</v>
      </c>
      <c r="B43" s="89">
        <v>1262770.29</v>
      </c>
      <c r="D43" s="89">
        <v>80134.98</v>
      </c>
      <c r="F43" s="250">
        <v>342086.59</v>
      </c>
      <c r="G43" s="250">
        <v>233877.91</v>
      </c>
      <c r="H43" s="232">
        <v>22674.799999999999</v>
      </c>
      <c r="I43" s="232">
        <v>52600</v>
      </c>
      <c r="K43" s="232">
        <v>987.59</v>
      </c>
      <c r="O43" s="250">
        <v>1769380.27</v>
      </c>
      <c r="P43" s="73">
        <v>411491.78</v>
      </c>
      <c r="S43" s="73">
        <v>485923</v>
      </c>
      <c r="T43" s="73">
        <v>4500</v>
      </c>
      <c r="U43" s="90">
        <v>562631</v>
      </c>
      <c r="W43" s="90">
        <v>299596.78000000003</v>
      </c>
      <c r="X43" s="90">
        <v>41355.89</v>
      </c>
    </row>
    <row r="44" spans="1:26" x14ac:dyDescent="0.2">
      <c r="A44" s="250" t="s">
        <v>2979</v>
      </c>
      <c r="B44" s="89">
        <v>570466.03</v>
      </c>
      <c r="D44" s="89">
        <v>10690</v>
      </c>
      <c r="F44" s="250">
        <v>1027283.82</v>
      </c>
      <c r="G44" s="250">
        <v>199297.75</v>
      </c>
      <c r="H44" s="232">
        <v>13418.48</v>
      </c>
      <c r="I44" s="232">
        <v>7700</v>
      </c>
      <c r="O44" s="250">
        <v>2854151.72</v>
      </c>
      <c r="P44" s="73">
        <v>319116.12</v>
      </c>
      <c r="S44" s="73">
        <v>250090</v>
      </c>
      <c r="T44" s="73">
        <v>5000</v>
      </c>
      <c r="U44" s="90">
        <v>317970</v>
      </c>
      <c r="W44" s="90">
        <v>59369.64</v>
      </c>
      <c r="X44" s="90">
        <v>53679.56</v>
      </c>
    </row>
    <row r="45" spans="1:26" x14ac:dyDescent="0.2">
      <c r="A45" s="250" t="s">
        <v>2980</v>
      </c>
      <c r="B45" s="89">
        <v>217561.17</v>
      </c>
      <c r="D45" s="89">
        <v>24019.34</v>
      </c>
      <c r="F45" s="250">
        <v>543857.57999999996</v>
      </c>
      <c r="G45" s="250">
        <v>199264.37</v>
      </c>
      <c r="H45" s="232">
        <v>14971.2</v>
      </c>
      <c r="I45" s="232">
        <v>9185</v>
      </c>
      <c r="O45" s="250">
        <v>1653756.5</v>
      </c>
      <c r="P45" s="73">
        <v>195808.61</v>
      </c>
      <c r="S45" s="73">
        <v>149229</v>
      </c>
      <c r="T45" s="73">
        <v>1500</v>
      </c>
      <c r="U45" s="90">
        <v>266899</v>
      </c>
      <c r="W45" s="90">
        <v>78500.2</v>
      </c>
      <c r="X45" s="90">
        <v>33466.5</v>
      </c>
    </row>
    <row r="46" spans="1:26" x14ac:dyDescent="0.2">
      <c r="A46" s="250" t="s">
        <v>2981</v>
      </c>
      <c r="B46" s="89">
        <v>200115.97</v>
      </c>
      <c r="D46" s="89">
        <v>42379.26</v>
      </c>
      <c r="F46" s="250">
        <v>721186.26</v>
      </c>
      <c r="G46" s="250">
        <v>302786.95</v>
      </c>
      <c r="H46" s="232">
        <v>9500</v>
      </c>
      <c r="I46" s="232">
        <v>-8438.48</v>
      </c>
      <c r="K46" s="232">
        <v>4</v>
      </c>
      <c r="N46" s="250">
        <v>0</v>
      </c>
      <c r="O46" s="250">
        <v>1474437.8</v>
      </c>
      <c r="P46" s="73">
        <v>255868.23</v>
      </c>
      <c r="S46" s="73">
        <v>59597.599999999999</v>
      </c>
      <c r="T46" s="73">
        <v>1500</v>
      </c>
      <c r="U46" s="90">
        <v>124797.6</v>
      </c>
      <c r="W46" s="90">
        <v>61992.55</v>
      </c>
      <c r="X46" s="90">
        <v>41154.26</v>
      </c>
    </row>
    <row r="47" spans="1:26" x14ac:dyDescent="0.2">
      <c r="A47" s="250" t="s">
        <v>2982</v>
      </c>
      <c r="B47" s="89">
        <v>173840.56</v>
      </c>
      <c r="D47" s="89">
        <v>49007.45</v>
      </c>
      <c r="F47" s="250">
        <v>1477309.24</v>
      </c>
      <c r="G47" s="250">
        <v>243208.39</v>
      </c>
      <c r="H47" s="232">
        <v>53919.29</v>
      </c>
      <c r="I47" s="232">
        <v>47675</v>
      </c>
      <c r="K47" s="232">
        <v>938.85</v>
      </c>
      <c r="O47" s="250">
        <v>2017007.85</v>
      </c>
      <c r="P47" s="73">
        <v>372890.73</v>
      </c>
      <c r="S47" s="73">
        <v>299547</v>
      </c>
      <c r="T47" s="73">
        <v>2500</v>
      </c>
      <c r="U47" s="90">
        <v>461281</v>
      </c>
      <c r="W47" s="90">
        <v>218853.21</v>
      </c>
      <c r="X47" s="90">
        <v>53481</v>
      </c>
    </row>
    <row r="48" spans="1:26" x14ac:dyDescent="0.2">
      <c r="A48" s="250" t="s">
        <v>2983</v>
      </c>
      <c r="B48" s="89">
        <v>222521.46</v>
      </c>
      <c r="D48" s="89">
        <v>9632.64</v>
      </c>
      <c r="F48" s="250">
        <v>1244755.29</v>
      </c>
      <c r="G48" s="250">
        <v>147417.44</v>
      </c>
      <c r="H48" s="232">
        <v>6274.44</v>
      </c>
      <c r="I48" s="232">
        <v>25700</v>
      </c>
      <c r="K48" s="232">
        <v>520.4</v>
      </c>
      <c r="O48" s="250">
        <v>216270.07999999999</v>
      </c>
      <c r="P48" s="73">
        <v>176338.08</v>
      </c>
      <c r="S48" s="73">
        <v>281318</v>
      </c>
      <c r="T48" s="73">
        <v>3000</v>
      </c>
      <c r="U48" s="90">
        <v>345938</v>
      </c>
      <c r="W48" s="90">
        <v>218830.97</v>
      </c>
      <c r="X48" s="90">
        <v>40089.1</v>
      </c>
    </row>
    <row r="49" spans="1:27" x14ac:dyDescent="0.2">
      <c r="A49" s="250" t="s">
        <v>2984</v>
      </c>
      <c r="B49" s="89">
        <v>469822.08</v>
      </c>
      <c r="D49" s="89">
        <v>61934.95</v>
      </c>
      <c r="F49" s="250">
        <v>1322773.3</v>
      </c>
      <c r="G49" s="250">
        <v>446323.7</v>
      </c>
      <c r="H49" s="232">
        <v>13794.6</v>
      </c>
      <c r="I49" s="232">
        <v>7000</v>
      </c>
      <c r="K49" s="232">
        <v>934.72</v>
      </c>
      <c r="L49" s="250">
        <v>278166.78999999998</v>
      </c>
      <c r="O49" s="250">
        <v>2076002.99</v>
      </c>
      <c r="P49" s="73">
        <v>484265.12</v>
      </c>
      <c r="Q49" s="73">
        <v>1833.32</v>
      </c>
      <c r="S49" s="73">
        <v>397890</v>
      </c>
      <c r="T49" s="73">
        <v>4500</v>
      </c>
      <c r="U49" s="90">
        <v>576812</v>
      </c>
      <c r="W49" s="90">
        <v>181670.15</v>
      </c>
      <c r="X49" s="90">
        <v>68976.7</v>
      </c>
    </row>
    <row r="50" spans="1:27" x14ac:dyDescent="0.2">
      <c r="A50" s="250" t="s">
        <v>2985</v>
      </c>
      <c r="B50" s="89">
        <v>180946.17</v>
      </c>
      <c r="D50" s="89">
        <v>28459.77</v>
      </c>
      <c r="F50" s="250">
        <v>853393.58</v>
      </c>
      <c r="G50" s="250">
        <v>206875.46</v>
      </c>
      <c r="H50" s="232">
        <v>9089.7999999999993</v>
      </c>
      <c r="I50" s="232">
        <v>37282.79</v>
      </c>
      <c r="K50" s="232">
        <v>0</v>
      </c>
      <c r="N50" s="250">
        <v>466.06</v>
      </c>
      <c r="O50" s="250">
        <v>2700044.99</v>
      </c>
      <c r="P50" s="73">
        <v>249304.58</v>
      </c>
      <c r="Q50" s="73">
        <v>-22145</v>
      </c>
      <c r="S50" s="73">
        <v>180194</v>
      </c>
      <c r="T50" s="73">
        <v>3000</v>
      </c>
      <c r="U50" s="90">
        <v>304634</v>
      </c>
      <c r="W50" s="90">
        <v>110831.4</v>
      </c>
      <c r="X50" s="90">
        <v>52811.78</v>
      </c>
    </row>
    <row r="51" spans="1:27" x14ac:dyDescent="0.2">
      <c r="A51" s="250" t="s">
        <v>2986</v>
      </c>
      <c r="B51" s="89">
        <v>280648.56</v>
      </c>
      <c r="D51" s="89">
        <v>19206</v>
      </c>
      <c r="F51" s="250">
        <v>764946.09</v>
      </c>
      <c r="G51" s="250">
        <v>123330.75</v>
      </c>
      <c r="H51" s="232">
        <v>10463.4</v>
      </c>
      <c r="I51" s="232">
        <v>7700</v>
      </c>
      <c r="K51" s="232">
        <v>184.2</v>
      </c>
      <c r="L51" s="250">
        <v>50833.55</v>
      </c>
      <c r="N51" s="250">
        <v>-509631.23</v>
      </c>
      <c r="O51" s="250">
        <v>1671717.03</v>
      </c>
      <c r="P51" s="73">
        <v>246683.95</v>
      </c>
      <c r="Q51" s="73">
        <v>677.76</v>
      </c>
      <c r="R51" s="73">
        <v>890.96</v>
      </c>
      <c r="S51" s="73">
        <v>122598</v>
      </c>
      <c r="T51" s="73">
        <v>1000</v>
      </c>
      <c r="U51" s="90">
        <v>227446</v>
      </c>
      <c r="W51" s="90">
        <v>137202.99</v>
      </c>
      <c r="X51" s="90">
        <v>40245.370000000003</v>
      </c>
    </row>
    <row r="52" spans="1:27" x14ac:dyDescent="0.2">
      <c r="A52" s="250" t="s">
        <v>2987</v>
      </c>
      <c r="B52" s="89">
        <v>453948.6</v>
      </c>
      <c r="D52" s="89">
        <v>41145</v>
      </c>
      <c r="F52" s="250">
        <v>910783.72</v>
      </c>
      <c r="G52" s="250">
        <v>195572.06</v>
      </c>
      <c r="H52" s="232">
        <v>16406.2</v>
      </c>
      <c r="I52" s="232">
        <v>38400</v>
      </c>
      <c r="K52" s="232">
        <v>145.19999999999999</v>
      </c>
      <c r="O52" s="250">
        <v>579857.57999999996</v>
      </c>
      <c r="P52" s="73">
        <v>252050.6</v>
      </c>
      <c r="S52" s="73">
        <v>66356</v>
      </c>
      <c r="T52" s="73">
        <v>1500</v>
      </c>
      <c r="U52" s="90">
        <v>148576.07999999999</v>
      </c>
      <c r="W52" s="90">
        <v>152860.23000000001</v>
      </c>
      <c r="X52" s="90">
        <v>37123.24</v>
      </c>
    </row>
    <row r="53" spans="1:27" x14ac:dyDescent="0.2">
      <c r="A53" s="250" t="s">
        <v>2988</v>
      </c>
      <c r="B53" s="89">
        <v>478589.64</v>
      </c>
      <c r="D53" s="89">
        <v>27520.99</v>
      </c>
      <c r="F53" s="250">
        <v>1271478.5900000001</v>
      </c>
      <c r="G53" s="250">
        <v>196635.02</v>
      </c>
      <c r="H53" s="232">
        <v>13429.97</v>
      </c>
      <c r="I53" s="232">
        <v>30494.3</v>
      </c>
      <c r="K53" s="232">
        <v>37.380000000000003</v>
      </c>
      <c r="L53" s="250">
        <v>-888.88</v>
      </c>
      <c r="N53" s="250">
        <v>-2213.33</v>
      </c>
      <c r="O53" s="250">
        <v>446722.69</v>
      </c>
      <c r="P53" s="73">
        <v>299083.15000000002</v>
      </c>
      <c r="Q53" s="73">
        <v>888.88</v>
      </c>
      <c r="R53" s="73">
        <v>812.87</v>
      </c>
      <c r="S53" s="73">
        <v>311161</v>
      </c>
      <c r="U53" s="90">
        <v>380761</v>
      </c>
      <c r="W53" s="90">
        <v>129258.53</v>
      </c>
      <c r="X53" s="90">
        <v>41237.97</v>
      </c>
    </row>
    <row r="54" spans="1:27" ht="15" customHeight="1" x14ac:dyDescent="0.2">
      <c r="A54" s="250" t="s">
        <v>2991</v>
      </c>
      <c r="B54" s="89">
        <v>126512.99</v>
      </c>
      <c r="D54" s="89">
        <v>60355.95</v>
      </c>
      <c r="F54" s="250">
        <v>4</v>
      </c>
      <c r="G54" s="250">
        <v>571553.22</v>
      </c>
      <c r="H54" s="232">
        <v>14645</v>
      </c>
      <c r="I54" s="232">
        <v>27631.16</v>
      </c>
      <c r="K54" s="232">
        <v>37.380000000000003</v>
      </c>
      <c r="N54" s="250">
        <v>1851729.74</v>
      </c>
      <c r="O54" s="250">
        <v>1557377.06</v>
      </c>
      <c r="P54" s="73">
        <v>91037.39</v>
      </c>
      <c r="S54" s="73">
        <v>226576</v>
      </c>
      <c r="U54" s="90">
        <v>280196</v>
      </c>
      <c r="W54" s="90">
        <v>53637.22</v>
      </c>
      <c r="X54" s="90">
        <v>36664.67</v>
      </c>
    </row>
    <row r="55" spans="1:27" x14ac:dyDescent="0.2">
      <c r="A55" s="250" t="s">
        <v>2992</v>
      </c>
      <c r="B55" s="89">
        <v>109397.97</v>
      </c>
      <c r="C55" s="89">
        <v>8400</v>
      </c>
      <c r="D55" s="89">
        <v>64375.9</v>
      </c>
      <c r="F55" s="250">
        <v>971159.32</v>
      </c>
      <c r="G55" s="250">
        <v>431054.01</v>
      </c>
      <c r="H55" s="232">
        <v>0</v>
      </c>
      <c r="I55" s="232">
        <v>185878.78</v>
      </c>
      <c r="K55" s="232">
        <v>112.22</v>
      </c>
      <c r="N55" s="250">
        <v>1722871.56</v>
      </c>
      <c r="O55" s="250">
        <v>1296912.72</v>
      </c>
      <c r="P55" s="73">
        <v>103008.04</v>
      </c>
      <c r="S55" s="73">
        <v>236544</v>
      </c>
      <c r="U55" s="90">
        <v>286464</v>
      </c>
      <c r="W55" s="90">
        <v>106128.04</v>
      </c>
      <c r="X55" s="90">
        <v>58000.72</v>
      </c>
    </row>
    <row r="56" spans="1:27" x14ac:dyDescent="0.2">
      <c r="A56" s="250" t="s">
        <v>2993</v>
      </c>
      <c r="B56" s="89">
        <v>333030.61</v>
      </c>
      <c r="D56" s="89">
        <v>49851.49</v>
      </c>
      <c r="F56" s="250">
        <v>503406.04</v>
      </c>
      <c r="G56" s="250">
        <v>160946.41</v>
      </c>
      <c r="H56" s="232">
        <v>3945</v>
      </c>
      <c r="I56" s="232">
        <v>43554.080000000002</v>
      </c>
      <c r="K56" s="232">
        <v>69.430000000000007</v>
      </c>
      <c r="N56" s="250">
        <v>1413296.48</v>
      </c>
      <c r="O56" s="250">
        <v>1593000.06</v>
      </c>
      <c r="P56" s="73">
        <v>129780.52</v>
      </c>
      <c r="S56" s="73">
        <v>251986</v>
      </c>
      <c r="T56" s="73">
        <v>70000</v>
      </c>
      <c r="U56" s="90">
        <v>330966</v>
      </c>
      <c r="W56" s="90">
        <v>96776.35</v>
      </c>
      <c r="X56" s="90">
        <v>26314.639999999999</v>
      </c>
      <c r="AA56" s="90">
        <v>54098</v>
      </c>
    </row>
    <row r="57" spans="1:27" x14ac:dyDescent="0.2">
      <c r="A57" s="250" t="s">
        <v>2994</v>
      </c>
      <c r="B57" s="89">
        <v>257795.73</v>
      </c>
      <c r="D57" s="89">
        <v>34209.22</v>
      </c>
      <c r="F57" s="250">
        <v>2</v>
      </c>
      <c r="G57" s="250">
        <v>130865.17</v>
      </c>
      <c r="H57" s="232">
        <v>8699.98</v>
      </c>
      <c r="I57" s="232">
        <v>27798.36</v>
      </c>
      <c r="K57" s="232">
        <v>52.42</v>
      </c>
      <c r="N57" s="250">
        <v>478827.14</v>
      </c>
      <c r="O57" s="250">
        <v>1261656.71</v>
      </c>
      <c r="P57" s="73">
        <v>201693.38</v>
      </c>
      <c r="S57" s="73">
        <v>264866</v>
      </c>
      <c r="U57" s="90">
        <v>375444</v>
      </c>
      <c r="W57" s="90">
        <v>76169.89</v>
      </c>
      <c r="X57" s="90">
        <v>12330.21</v>
      </c>
    </row>
    <row r="58" spans="1:27" x14ac:dyDescent="0.2">
      <c r="A58" s="250" t="s">
        <v>3018</v>
      </c>
      <c r="B58" s="89">
        <v>40219.93</v>
      </c>
      <c r="D58" s="89">
        <v>42468.83</v>
      </c>
      <c r="F58" s="250">
        <v>3</v>
      </c>
      <c r="G58" s="250">
        <v>338240.66</v>
      </c>
      <c r="H58" s="232">
        <v>0</v>
      </c>
      <c r="I58" s="232">
        <v>28941.72</v>
      </c>
      <c r="K58" s="232">
        <v>167.3</v>
      </c>
      <c r="N58" s="250">
        <v>1475251.1</v>
      </c>
      <c r="O58" s="250">
        <v>2075132.5</v>
      </c>
      <c r="P58" s="73">
        <v>78292.03</v>
      </c>
      <c r="Q58" s="73">
        <v>1000</v>
      </c>
      <c r="S58" s="73">
        <v>158256</v>
      </c>
      <c r="U58" s="90">
        <v>191436</v>
      </c>
      <c r="W58" s="90">
        <v>40395.910000000003</v>
      </c>
      <c r="X58" s="90">
        <v>18017.599999999999</v>
      </c>
      <c r="Z58" s="90">
        <v>8592</v>
      </c>
    </row>
    <row r="59" spans="1:27" ht="12" customHeight="1" x14ac:dyDescent="0.2">
      <c r="A59" s="250" t="s">
        <v>3019</v>
      </c>
      <c r="B59" s="89">
        <v>714789.88</v>
      </c>
      <c r="D59" s="89">
        <v>38939</v>
      </c>
      <c r="F59" s="250">
        <v>387496.2</v>
      </c>
      <c r="G59" s="250">
        <v>121883.16</v>
      </c>
      <c r="H59" s="232">
        <v>23860</v>
      </c>
      <c r="I59" s="232">
        <v>30489.33</v>
      </c>
      <c r="K59" s="232">
        <v>18.690000000000001</v>
      </c>
      <c r="N59" s="250">
        <v>1932011.23</v>
      </c>
      <c r="O59" s="250">
        <v>3409443.43</v>
      </c>
      <c r="P59" s="73">
        <v>112665.95</v>
      </c>
      <c r="S59" s="73">
        <v>214985</v>
      </c>
      <c r="U59" s="90">
        <v>290965</v>
      </c>
      <c r="W59" s="90">
        <v>64945.64</v>
      </c>
      <c r="X59" s="90">
        <v>33645.589999999997</v>
      </c>
      <c r="Z59" s="90">
        <v>49000</v>
      </c>
    </row>
    <row r="60" spans="1:27" x14ac:dyDescent="0.2">
      <c r="A60" s="250" t="s">
        <v>2998</v>
      </c>
      <c r="B60" s="89">
        <v>5086.71</v>
      </c>
      <c r="D60" s="89">
        <v>24007.9</v>
      </c>
      <c r="F60" s="250">
        <v>4</v>
      </c>
      <c r="G60" s="250">
        <v>244096.41</v>
      </c>
      <c r="O60" s="250">
        <v>280935.62</v>
      </c>
      <c r="P60" s="73">
        <v>118388.9</v>
      </c>
      <c r="S60" s="73">
        <v>251360</v>
      </c>
      <c r="U60" s="90">
        <v>299512</v>
      </c>
      <c r="W60" s="90">
        <v>77420</v>
      </c>
      <c r="X60" s="90">
        <v>8492.2000000000007</v>
      </c>
    </row>
    <row r="61" spans="1:27" x14ac:dyDescent="0.2">
      <c r="A61" s="250" t="s">
        <v>2999</v>
      </c>
      <c r="B61" s="89">
        <v>258956.15</v>
      </c>
      <c r="D61" s="89">
        <v>9395.4699999999993</v>
      </c>
      <c r="F61" s="250">
        <v>277077.40000000002</v>
      </c>
      <c r="G61" s="250">
        <v>223311.06</v>
      </c>
      <c r="N61" s="250">
        <v>-59998</v>
      </c>
      <c r="O61" s="250">
        <v>179132.84</v>
      </c>
      <c r="P61" s="73">
        <v>118082.9</v>
      </c>
      <c r="S61" s="73">
        <v>375280</v>
      </c>
      <c r="U61" s="90">
        <v>403190</v>
      </c>
      <c r="W61" s="90">
        <v>32223.599999999999</v>
      </c>
      <c r="X61" s="90">
        <v>19909.78</v>
      </c>
    </row>
    <row r="62" spans="1:27" x14ac:dyDescent="0.2">
      <c r="A62" s="250" t="s">
        <v>3000</v>
      </c>
      <c r="B62" s="89">
        <v>152743.64000000001</v>
      </c>
      <c r="D62" s="89">
        <v>8907.52</v>
      </c>
      <c r="F62" s="250">
        <v>387054.64</v>
      </c>
      <c r="G62" s="250">
        <v>35636</v>
      </c>
      <c r="O62" s="250">
        <v>2768470.84</v>
      </c>
      <c r="P62" s="73">
        <v>120643.01</v>
      </c>
      <c r="S62" s="73">
        <v>257520</v>
      </c>
      <c r="U62" s="90">
        <v>338640</v>
      </c>
      <c r="W62" s="90">
        <v>61331.12</v>
      </c>
      <c r="X62" s="90">
        <v>23214.68</v>
      </c>
    </row>
    <row r="63" spans="1:27" x14ac:dyDescent="0.2">
      <c r="A63" s="250" t="s">
        <v>3001</v>
      </c>
      <c r="B63" s="89">
        <v>500450.59</v>
      </c>
      <c r="D63" s="89">
        <v>29163.99</v>
      </c>
      <c r="F63" s="250">
        <v>421932.9</v>
      </c>
      <c r="G63" s="250">
        <v>58729.72</v>
      </c>
      <c r="O63" s="250">
        <v>2027508.56</v>
      </c>
      <c r="P63" s="73">
        <v>370373.19</v>
      </c>
      <c r="S63" s="73">
        <v>249680</v>
      </c>
      <c r="U63" s="90">
        <v>461762</v>
      </c>
      <c r="W63" s="90">
        <v>150968.20000000001</v>
      </c>
      <c r="X63" s="90">
        <v>34133.58</v>
      </c>
    </row>
    <row r="64" spans="1:27" x14ac:dyDescent="0.2">
      <c r="A64" s="250" t="s">
        <v>3002</v>
      </c>
      <c r="B64" s="89">
        <v>834509.95</v>
      </c>
      <c r="D64" s="89">
        <v>13467.64</v>
      </c>
      <c r="F64" s="250">
        <v>697426.35</v>
      </c>
      <c r="G64" s="250">
        <v>126873.47</v>
      </c>
      <c r="O64" s="250">
        <v>179132.84</v>
      </c>
      <c r="P64" s="73">
        <v>875000.64</v>
      </c>
      <c r="S64" s="73">
        <v>107140</v>
      </c>
      <c r="U64" s="90">
        <v>186451</v>
      </c>
      <c r="W64" s="90">
        <v>174840.83</v>
      </c>
      <c r="X64" s="90">
        <v>25317.8</v>
      </c>
    </row>
    <row r="65" spans="1:26" x14ac:dyDescent="0.2">
      <c r="A65" s="250" t="s">
        <v>3003</v>
      </c>
      <c r="B65" s="89">
        <v>297465.69</v>
      </c>
      <c r="D65" s="89">
        <v>90052.02</v>
      </c>
      <c r="F65" s="250">
        <v>1722226.36</v>
      </c>
      <c r="G65" s="250">
        <v>289394.44</v>
      </c>
      <c r="H65" s="232">
        <v>0</v>
      </c>
      <c r="K65" s="232">
        <v>8700</v>
      </c>
      <c r="N65" s="250">
        <v>-139558.35</v>
      </c>
      <c r="O65" s="250">
        <v>2752937.45</v>
      </c>
      <c r="P65" s="73">
        <v>36862.32</v>
      </c>
      <c r="S65" s="73">
        <v>383590</v>
      </c>
      <c r="U65" s="90">
        <v>454484</v>
      </c>
      <c r="W65" s="90">
        <v>99912.52</v>
      </c>
      <c r="X65" s="90">
        <v>52922.84</v>
      </c>
    </row>
    <row r="66" spans="1:26" x14ac:dyDescent="0.2">
      <c r="A66" s="250" t="s">
        <v>3004</v>
      </c>
      <c r="B66" s="89">
        <v>382146.02</v>
      </c>
      <c r="D66" s="89">
        <v>61045.55</v>
      </c>
      <c r="F66" s="250">
        <v>759624.73</v>
      </c>
      <c r="G66" s="250">
        <v>1439230.52</v>
      </c>
      <c r="H66" s="232">
        <v>0</v>
      </c>
      <c r="I66" s="232">
        <v>0</v>
      </c>
      <c r="K66" s="232">
        <v>5300</v>
      </c>
      <c r="N66" s="250">
        <v>-617694.13</v>
      </c>
      <c r="O66" s="250">
        <v>3437556.74</v>
      </c>
      <c r="P66" s="73">
        <v>47852.38</v>
      </c>
      <c r="S66" s="73">
        <v>331383</v>
      </c>
      <c r="U66" s="90">
        <v>384083</v>
      </c>
      <c r="W66" s="90">
        <v>62716.45</v>
      </c>
      <c r="X66" s="90">
        <v>114133.72</v>
      </c>
    </row>
    <row r="67" spans="1:26" x14ac:dyDescent="0.2">
      <c r="A67" s="250" t="s">
        <v>3005</v>
      </c>
      <c r="B67" s="89">
        <v>502610.72</v>
      </c>
      <c r="C67" s="89">
        <v>0</v>
      </c>
      <c r="D67" s="89">
        <v>50166.61</v>
      </c>
      <c r="F67" s="250">
        <v>1382749.73</v>
      </c>
      <c r="G67" s="250">
        <v>281492.46000000002</v>
      </c>
      <c r="H67" s="232">
        <v>0</v>
      </c>
      <c r="I67" s="232">
        <v>0</v>
      </c>
      <c r="K67" s="232">
        <v>12530</v>
      </c>
      <c r="N67" s="250">
        <v>1634176.38</v>
      </c>
      <c r="O67" s="250">
        <v>785641.8</v>
      </c>
      <c r="P67" s="73">
        <v>36378.39</v>
      </c>
      <c r="S67" s="73">
        <v>301676</v>
      </c>
      <c r="U67" s="90">
        <v>361808</v>
      </c>
      <c r="W67" s="90">
        <v>70452.91</v>
      </c>
      <c r="X67" s="90">
        <v>37102.54</v>
      </c>
    </row>
    <row r="68" spans="1:26" x14ac:dyDescent="0.2">
      <c r="A68" s="250" t="s">
        <v>3006</v>
      </c>
      <c r="B68" s="89">
        <v>639925.31000000006</v>
      </c>
      <c r="C68" s="89">
        <v>7839</v>
      </c>
      <c r="D68" s="89">
        <v>39214.639999999999</v>
      </c>
      <c r="F68" s="250">
        <v>359736.94</v>
      </c>
      <c r="G68" s="250">
        <v>98503.01</v>
      </c>
      <c r="H68" s="232">
        <v>486</v>
      </c>
      <c r="I68" s="232">
        <v>5812.73</v>
      </c>
      <c r="K68" s="232">
        <v>334.52</v>
      </c>
      <c r="O68" s="250">
        <v>2929218.73</v>
      </c>
      <c r="P68" s="73">
        <v>610296.69999999995</v>
      </c>
      <c r="S68" s="73">
        <v>129970</v>
      </c>
      <c r="U68" s="90">
        <v>397117</v>
      </c>
      <c r="W68" s="90">
        <v>107536.83</v>
      </c>
      <c r="X68" s="90">
        <v>102581.08</v>
      </c>
    </row>
    <row r="69" spans="1:26" x14ac:dyDescent="0.2">
      <c r="A69" s="250" t="s">
        <v>3007</v>
      </c>
      <c r="B69" s="89">
        <v>27310.75</v>
      </c>
      <c r="C69" s="89">
        <v>0</v>
      </c>
      <c r="D69" s="89">
        <v>27852.78</v>
      </c>
      <c r="F69" s="250">
        <v>1489407.14</v>
      </c>
      <c r="G69" s="250">
        <v>135655.98000000001</v>
      </c>
      <c r="K69" s="232">
        <v>-103.6</v>
      </c>
      <c r="O69" s="250">
        <v>574529.34</v>
      </c>
      <c r="P69" s="73">
        <v>216655.53</v>
      </c>
      <c r="S69" s="73">
        <v>153643</v>
      </c>
      <c r="U69" s="90">
        <v>225582</v>
      </c>
      <c r="W69" s="90">
        <v>189313.02</v>
      </c>
      <c r="X69" s="90">
        <v>65511.51</v>
      </c>
    </row>
    <row r="70" spans="1:26" x14ac:dyDescent="0.2">
      <c r="A70" s="250" t="s">
        <v>3008</v>
      </c>
      <c r="B70" s="89">
        <v>165944.59</v>
      </c>
      <c r="C70" s="89">
        <v>17500</v>
      </c>
      <c r="D70" s="89">
        <v>53354.25</v>
      </c>
      <c r="F70" s="250">
        <v>119635.24</v>
      </c>
      <c r="G70" s="250">
        <v>324021.19</v>
      </c>
      <c r="O70" s="250">
        <v>2183187.2799999998</v>
      </c>
      <c r="P70" s="73">
        <v>612050.48</v>
      </c>
      <c r="S70" s="73">
        <v>401002</v>
      </c>
      <c r="U70" s="90">
        <v>550333</v>
      </c>
      <c r="W70" s="90">
        <v>147787.28</v>
      </c>
      <c r="X70" s="90">
        <v>42191.44</v>
      </c>
    </row>
    <row r="71" spans="1:26" x14ac:dyDescent="0.2">
      <c r="A71" s="250" t="s">
        <v>3009</v>
      </c>
      <c r="B71" s="89">
        <v>1501349.74</v>
      </c>
      <c r="D71" s="89">
        <v>65605</v>
      </c>
      <c r="F71" s="250">
        <v>1515599.74</v>
      </c>
      <c r="G71" s="250">
        <v>47509.919999999998</v>
      </c>
      <c r="I71" s="232">
        <v>15680</v>
      </c>
      <c r="O71" s="250">
        <v>1562778.07</v>
      </c>
      <c r="P71" s="73">
        <v>323736.81</v>
      </c>
      <c r="S71" s="73">
        <v>172011</v>
      </c>
      <c r="U71" s="90">
        <v>329439</v>
      </c>
      <c r="W71" s="90">
        <v>151962.01</v>
      </c>
      <c r="X71" s="90">
        <v>55798.81</v>
      </c>
    </row>
    <row r="72" spans="1:26" x14ac:dyDescent="0.2">
      <c r="A72" s="250" t="s">
        <v>3010</v>
      </c>
      <c r="B72" s="89">
        <v>722541.31</v>
      </c>
      <c r="D72" s="89">
        <v>34000</v>
      </c>
      <c r="F72" s="250">
        <v>1825121.8</v>
      </c>
      <c r="G72" s="250">
        <v>501729.64</v>
      </c>
      <c r="J72" s="232">
        <v>13000</v>
      </c>
      <c r="O72" s="250">
        <v>1881658.83</v>
      </c>
      <c r="P72" s="73">
        <v>466094.24</v>
      </c>
      <c r="S72" s="73">
        <v>452725</v>
      </c>
      <c r="U72" s="90">
        <v>705416</v>
      </c>
      <c r="W72" s="90">
        <v>173241.72</v>
      </c>
      <c r="X72" s="90">
        <v>67217.490000000005</v>
      </c>
    </row>
    <row r="73" spans="1:26" x14ac:dyDescent="0.2">
      <c r="A73" s="250" t="s">
        <v>3011</v>
      </c>
      <c r="B73" s="89">
        <v>606016.79</v>
      </c>
      <c r="D73" s="89">
        <v>82648.83</v>
      </c>
      <c r="F73" s="250">
        <v>246979.1</v>
      </c>
      <c r="G73" s="250">
        <v>187876.88</v>
      </c>
      <c r="K73" s="232">
        <v>350</v>
      </c>
      <c r="O73" s="250">
        <v>1497958.46</v>
      </c>
      <c r="P73" s="73">
        <v>189768.67</v>
      </c>
      <c r="S73" s="73">
        <v>189309</v>
      </c>
      <c r="U73" s="90">
        <v>247971</v>
      </c>
      <c r="W73" s="90">
        <v>100940.81</v>
      </c>
      <c r="X73" s="90">
        <v>39761.599999999999</v>
      </c>
    </row>
    <row r="74" spans="1:26" x14ac:dyDescent="0.2">
      <c r="A74" s="250" t="s">
        <v>3012</v>
      </c>
      <c r="B74" s="89">
        <v>79986.759999999995</v>
      </c>
      <c r="D74" s="89">
        <v>29840.11</v>
      </c>
      <c r="F74" s="250">
        <v>1082052.3</v>
      </c>
      <c r="G74" s="250">
        <v>140016.01999999999</v>
      </c>
      <c r="H74" s="232">
        <v>162</v>
      </c>
      <c r="I74" s="232">
        <v>-1892.19</v>
      </c>
      <c r="K74" s="232">
        <v>22639.56</v>
      </c>
      <c r="O74" s="250">
        <v>2412599.04</v>
      </c>
      <c r="P74" s="73">
        <v>181468.46</v>
      </c>
      <c r="S74" s="73">
        <v>128401</v>
      </c>
      <c r="U74" s="90">
        <v>234446</v>
      </c>
      <c r="W74" s="90">
        <v>129822.06</v>
      </c>
      <c r="X74" s="90">
        <v>35321.379999999997</v>
      </c>
    </row>
    <row r="75" spans="1:26" x14ac:dyDescent="0.2">
      <c r="A75" s="250" t="s">
        <v>3013</v>
      </c>
      <c r="B75" s="89">
        <v>350018.4</v>
      </c>
      <c r="D75" s="89">
        <v>4421.6899999999996</v>
      </c>
      <c r="F75" s="250">
        <v>914718.06</v>
      </c>
      <c r="G75" s="250">
        <v>1997608.72</v>
      </c>
      <c r="H75" s="232">
        <v>25000</v>
      </c>
      <c r="I75" s="232">
        <v>36989.5</v>
      </c>
      <c r="K75" s="232">
        <v>11.22</v>
      </c>
      <c r="N75" s="250">
        <v>-1228.0899999999999</v>
      </c>
      <c r="O75" s="250">
        <v>2174520.91</v>
      </c>
      <c r="P75" s="73">
        <v>532148.30000000005</v>
      </c>
      <c r="S75" s="73">
        <v>268305.5</v>
      </c>
      <c r="U75" s="90">
        <v>432680.5</v>
      </c>
      <c r="W75" s="90">
        <v>82973.06</v>
      </c>
      <c r="X75" s="90">
        <v>113022.3</v>
      </c>
    </row>
    <row r="76" spans="1:26" x14ac:dyDescent="0.2">
      <c r="A76" s="250" t="s">
        <v>3014</v>
      </c>
      <c r="B76" s="89">
        <v>336283.82</v>
      </c>
      <c r="D76" s="89">
        <v>54858.71</v>
      </c>
      <c r="F76" s="250">
        <v>1254678.42</v>
      </c>
      <c r="G76" s="250">
        <v>951507.29</v>
      </c>
      <c r="I76" s="232">
        <v>19328</v>
      </c>
      <c r="K76" s="232">
        <v>46.36</v>
      </c>
      <c r="N76" s="250">
        <v>386828.45</v>
      </c>
      <c r="O76" s="250">
        <v>2426315.1</v>
      </c>
      <c r="P76" s="73">
        <v>250996.5</v>
      </c>
      <c r="S76" s="73">
        <v>166803</v>
      </c>
      <c r="U76" s="90">
        <v>312106</v>
      </c>
      <c r="W76" s="90">
        <v>144501.13</v>
      </c>
      <c r="X76" s="90">
        <v>152449.04</v>
      </c>
    </row>
    <row r="77" spans="1:26" x14ac:dyDescent="0.2">
      <c r="A77" s="250" t="s">
        <v>3015</v>
      </c>
      <c r="B77" s="89">
        <v>200684.25</v>
      </c>
      <c r="D77" s="89">
        <v>1707.95</v>
      </c>
      <c r="F77" s="250">
        <v>177935.23</v>
      </c>
      <c r="G77" s="250">
        <v>140326</v>
      </c>
      <c r="I77" s="232">
        <v>7256</v>
      </c>
      <c r="K77" s="232">
        <v>4340.47</v>
      </c>
      <c r="N77" s="250">
        <v>-557512.43000000005</v>
      </c>
      <c r="O77" s="250">
        <v>1120243.3</v>
      </c>
      <c r="P77" s="73">
        <v>220623.2</v>
      </c>
      <c r="S77" s="73">
        <v>87818.5</v>
      </c>
      <c r="U77" s="90">
        <v>202495.5</v>
      </c>
      <c r="W77" s="90">
        <v>50273.5</v>
      </c>
      <c r="X77" s="90">
        <v>28453.8</v>
      </c>
    </row>
    <row r="78" spans="1:26" x14ac:dyDescent="0.2">
      <c r="A78" s="250" t="s">
        <v>3016</v>
      </c>
      <c r="B78" s="89">
        <v>104902.47</v>
      </c>
      <c r="D78" s="89">
        <v>30270</v>
      </c>
      <c r="F78" s="250">
        <v>1116873.29</v>
      </c>
      <c r="G78" s="250">
        <v>332387.84000000003</v>
      </c>
      <c r="I78" s="232">
        <v>24508.9</v>
      </c>
      <c r="K78" s="232">
        <v>0.01</v>
      </c>
      <c r="O78" s="250">
        <v>2732486.08</v>
      </c>
      <c r="P78" s="73">
        <v>136482.84</v>
      </c>
      <c r="S78" s="73">
        <v>258527.5</v>
      </c>
      <c r="U78" s="90">
        <v>401719.5</v>
      </c>
      <c r="W78" s="90">
        <v>101693.86</v>
      </c>
      <c r="X78" s="90">
        <v>55014.02</v>
      </c>
      <c r="Z78" s="90">
        <v>40</v>
      </c>
    </row>
    <row r="79" spans="1:26" x14ac:dyDescent="0.2">
      <c r="A79" s="250" t="s">
        <v>3017</v>
      </c>
      <c r="B79" s="89">
        <v>1353425.93</v>
      </c>
      <c r="D79" s="89">
        <v>4571.37</v>
      </c>
      <c r="F79" s="250">
        <v>1927479.53</v>
      </c>
      <c r="G79" s="250">
        <v>225559.25</v>
      </c>
      <c r="I79" s="232">
        <v>17228.310000000001</v>
      </c>
      <c r="K79" s="232">
        <v>0</v>
      </c>
      <c r="N79" s="250">
        <v>479</v>
      </c>
      <c r="O79" s="250">
        <v>3283107.89</v>
      </c>
      <c r="P79" s="73">
        <v>376511.42</v>
      </c>
      <c r="Q79" s="73">
        <v>3000</v>
      </c>
      <c r="S79" s="73">
        <v>171153.5</v>
      </c>
      <c r="U79" s="90">
        <v>308327.5</v>
      </c>
      <c r="W79" s="90">
        <v>219694.24</v>
      </c>
      <c r="X79" s="90">
        <v>53739.88</v>
      </c>
      <c r="Z79" s="90">
        <v>150000</v>
      </c>
    </row>
    <row r="80" spans="1:26" x14ac:dyDescent="0.2">
      <c r="A80" s="250" t="s">
        <v>3021</v>
      </c>
      <c r="B80" s="89">
        <v>478963.29</v>
      </c>
      <c r="D80" s="89">
        <v>13170</v>
      </c>
      <c r="F80" s="250">
        <v>516998.82</v>
      </c>
      <c r="G80" s="250">
        <v>276187.61</v>
      </c>
      <c r="I80" s="232">
        <v>10228</v>
      </c>
      <c r="K80" s="232">
        <v>28.03</v>
      </c>
      <c r="N80" s="250">
        <v>-295737.84000000003</v>
      </c>
      <c r="O80" s="250">
        <v>1600443.98</v>
      </c>
      <c r="P80" s="73">
        <v>213163.5</v>
      </c>
      <c r="S80" s="73">
        <v>178773</v>
      </c>
      <c r="U80" s="90">
        <v>276680</v>
      </c>
      <c r="W80" s="90">
        <v>82645.84</v>
      </c>
      <c r="X80" s="90">
        <v>48666.11</v>
      </c>
    </row>
    <row r="81" spans="1:24" x14ac:dyDescent="0.2">
      <c r="A81" s="250" t="s">
        <v>2989</v>
      </c>
      <c r="B81" s="89">
        <v>971.02</v>
      </c>
      <c r="D81" s="89">
        <v>3858.35</v>
      </c>
      <c r="F81" s="250">
        <v>367728.98</v>
      </c>
      <c r="G81" s="250">
        <v>814604.29</v>
      </c>
      <c r="O81" s="250">
        <v>2663000</v>
      </c>
      <c r="P81" s="73">
        <v>94903.5</v>
      </c>
      <c r="S81" s="73">
        <v>180120</v>
      </c>
      <c r="U81" s="90">
        <v>261500</v>
      </c>
      <c r="W81" s="90">
        <v>12505.15</v>
      </c>
      <c r="X81" s="90">
        <v>15534.72</v>
      </c>
    </row>
    <row r="82" spans="1:24" x14ac:dyDescent="0.2">
      <c r="A82" s="250" t="s">
        <v>2990</v>
      </c>
      <c r="B82" s="89">
        <v>259309.9</v>
      </c>
      <c r="D82" s="89">
        <v>8150.87</v>
      </c>
      <c r="F82" s="250">
        <v>314734.46000000002</v>
      </c>
      <c r="G82" s="250">
        <v>103215.19</v>
      </c>
      <c r="I82" s="232">
        <v>0</v>
      </c>
      <c r="N82" s="250">
        <v>-11290.12</v>
      </c>
      <c r="O82" s="250">
        <v>1891769.64</v>
      </c>
      <c r="P82" s="73">
        <v>100908.7</v>
      </c>
      <c r="S82" s="73">
        <v>49539</v>
      </c>
      <c r="U82" s="90">
        <v>101935</v>
      </c>
      <c r="W82" s="90">
        <v>22556.99</v>
      </c>
      <c r="X82" s="90">
        <v>27401.040000000001</v>
      </c>
    </row>
    <row r="83" spans="1:24" x14ac:dyDescent="0.2">
      <c r="A83" s="250" t="s">
        <v>2995</v>
      </c>
      <c r="B83" s="89">
        <v>155719.67000000001</v>
      </c>
      <c r="D83" s="89">
        <v>9898.7900000000009</v>
      </c>
      <c r="F83" s="250">
        <v>816742.44</v>
      </c>
      <c r="G83" s="250">
        <v>217701.18</v>
      </c>
      <c r="M83" s="250">
        <v>-541668.11</v>
      </c>
      <c r="N83" s="250">
        <v>-23876.85</v>
      </c>
      <c r="O83" s="250">
        <v>1861215.28</v>
      </c>
      <c r="P83" s="73">
        <v>115836.73</v>
      </c>
      <c r="S83" s="73">
        <v>196287</v>
      </c>
      <c r="U83" s="90">
        <v>294517</v>
      </c>
      <c r="W83" s="90">
        <v>79883.73</v>
      </c>
      <c r="X83" s="90">
        <v>24511.24</v>
      </c>
    </row>
    <row r="84" spans="1:24" x14ac:dyDescent="0.2">
      <c r="A84" s="250" t="s">
        <v>2996</v>
      </c>
      <c r="B84" s="89">
        <v>1787.95</v>
      </c>
      <c r="D84" s="89">
        <v>4031.99</v>
      </c>
      <c r="F84" s="250">
        <v>299753.19</v>
      </c>
      <c r="G84" s="250">
        <v>34002.42</v>
      </c>
      <c r="O84" s="250">
        <v>1831896</v>
      </c>
      <c r="P84" s="73">
        <v>98821.99</v>
      </c>
      <c r="S84" s="73">
        <v>337740</v>
      </c>
      <c r="U84" s="90">
        <v>387816</v>
      </c>
      <c r="W84" s="90">
        <v>49927</v>
      </c>
      <c r="X84" s="90">
        <v>12712.86</v>
      </c>
    </row>
    <row r="85" spans="1:24" x14ac:dyDescent="0.2">
      <c r="A85" s="250" t="s">
        <v>2997</v>
      </c>
      <c r="B85" s="89">
        <v>29534.46</v>
      </c>
      <c r="D85" s="89">
        <v>15644.18</v>
      </c>
      <c r="F85" s="250">
        <v>2697393.58</v>
      </c>
      <c r="G85" s="250">
        <v>102271.93</v>
      </c>
      <c r="I85" s="232">
        <v>17200</v>
      </c>
      <c r="N85" s="250">
        <v>174691.38</v>
      </c>
      <c r="O85" s="250">
        <v>4000000</v>
      </c>
      <c r="P85" s="73">
        <v>123203.39</v>
      </c>
      <c r="S85" s="73">
        <v>170394</v>
      </c>
      <c r="U85" s="90">
        <v>230250</v>
      </c>
      <c r="W85" s="90">
        <v>58255.040000000001</v>
      </c>
      <c r="X85" s="90">
        <v>51912.45</v>
      </c>
    </row>
    <row r="86" spans="1:24" x14ac:dyDescent="0.2">
      <c r="A86" s="250" t="s">
        <v>3020</v>
      </c>
      <c r="D86" s="89">
        <v>5095</v>
      </c>
      <c r="F86" s="250">
        <v>3246717.58</v>
      </c>
      <c r="G86" s="250">
        <v>348341.29</v>
      </c>
      <c r="M86" s="250">
        <v>4221213.76</v>
      </c>
      <c r="N86" s="250">
        <v>-569999</v>
      </c>
      <c r="O86" s="250">
        <v>31316.240000000002</v>
      </c>
      <c r="S86" s="73">
        <v>106960</v>
      </c>
      <c r="T86" s="73">
        <v>34050</v>
      </c>
      <c r="U86" s="90">
        <v>121510</v>
      </c>
      <c r="W86" s="90">
        <v>45278.65</v>
      </c>
      <c r="X86" s="90">
        <v>56598.48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2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asus pc</cp:lastModifiedBy>
  <cp:lastPrinted>2021-01-05T07:35:07Z</cp:lastPrinted>
  <dcterms:created xsi:type="dcterms:W3CDTF">2018-02-08T06:24:17Z</dcterms:created>
  <dcterms:modified xsi:type="dcterms:W3CDTF">2021-01-05T07:56:22Z</dcterms:modified>
</cp:coreProperties>
</file>